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ERIKA OSORIO\Desktop\"/>
    </mc:Choice>
  </mc:AlternateContent>
  <xr:revisionPtr revIDLastSave="0" documentId="13_ncr:1_{44CB8C64-1299-4955-A7AF-27AF5D7B9DB1}" xr6:coauthVersionLast="47" xr6:coauthVersionMax="47" xr10:uidLastSave="{00000000-0000-0000-0000-000000000000}"/>
  <bookViews>
    <workbookView xWindow="-110" yWindow="-110" windowWidth="19420" windowHeight="10300" tabRatio="594" activeTab="2" xr2:uid="{00000000-000D-0000-FFFF-FFFF00000000}"/>
  </bookViews>
  <sheets>
    <sheet name="FESTIVOS" sheetId="3" r:id="rId1"/>
    <sheet name="Consolidado" sheetId="4" r:id="rId2"/>
    <sheet name="PET MARZO" sheetId="6" r:id="rId3"/>
    <sheet name="GRAFICOS (3)" sheetId="2" r:id="rId4"/>
  </sheets>
  <externalReferences>
    <externalReference r:id="rId5"/>
  </externalReferences>
  <definedNames>
    <definedName name="_xlnm._FilterDatabase" localSheetId="2" hidden="1">'PET MARZO'!$AJ$1:$AJ$9</definedName>
    <definedName name="_xlnm.Print_Area" localSheetId="2">'PET MARZO'!$B$1:$AQ$8</definedName>
    <definedName name="INSTALACION" localSheetId="1">#REF!</definedName>
    <definedName name="INSTALACION" localSheetId="3">#REF!</definedName>
    <definedName name="INSTALACION" localSheetId="2">'PET MARZO'!$Q:$Q</definedName>
    <definedName name="PRESTACION" localSheetId="1">#REF!</definedName>
    <definedName name="PRESTACION" localSheetId="3">#REF!</definedName>
    <definedName name="PRESTACION" localSheetId="2">'PET MARZO'!$R:$R</definedName>
    <definedName name="_xlnm.Print_Titles" localSheetId="2">'PET MARZO'!$1:$8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0" i="6" l="1"/>
  <c r="AG40" i="6"/>
  <c r="AF40" i="6"/>
  <c r="AE40" i="6"/>
  <c r="AD40" i="6"/>
  <c r="AC40" i="6"/>
  <c r="AB40" i="6"/>
  <c r="W40" i="6"/>
  <c r="P40" i="6"/>
  <c r="N40" i="6"/>
  <c r="J40" i="6"/>
  <c r="H40" i="6"/>
  <c r="A12" i="6" l="1"/>
  <c r="A13" i="6" s="1"/>
  <c r="A14" i="6" s="1"/>
  <c r="A15" i="6" s="1"/>
  <c r="A16" i="6" s="1"/>
  <c r="A17" i="6" s="1"/>
  <c r="A18" i="6" s="1"/>
  <c r="A19" i="6" s="1"/>
  <c r="A20" i="6" s="1"/>
  <c r="A21" i="6" s="1"/>
  <c r="A22" i="6" s="1"/>
  <c r="A23" i="6" s="1"/>
  <c r="A24" i="6" s="1"/>
  <c r="X40" i="6"/>
  <c r="Y40" i="6"/>
  <c r="Z40" i="6"/>
  <c r="AA40" i="6"/>
  <c r="I40" i="6"/>
  <c r="K40" i="6"/>
  <c r="L40" i="6"/>
  <c r="M40" i="6"/>
  <c r="O40" i="6"/>
  <c r="Q40" i="6"/>
  <c r="R40" i="6"/>
  <c r="G40" i="6"/>
  <c r="AK24" i="6" l="1"/>
  <c r="AK23" i="6"/>
  <c r="AK22" i="6"/>
  <c r="AK21" i="6"/>
  <c r="AK20" i="6"/>
  <c r="AK19" i="6"/>
  <c r="AK18" i="6"/>
  <c r="AK17" i="6"/>
  <c r="AK16" i="6"/>
  <c r="AK15" i="6"/>
  <c r="AK14" i="6"/>
  <c r="AK13" i="6"/>
  <c r="AK12" i="6"/>
  <c r="AK11" i="6"/>
  <c r="AK10" i="6"/>
  <c r="AK40" i="6" l="1"/>
  <c r="AK41" i="6" s="1"/>
  <c r="AO6" i="6" l="1"/>
  <c r="F45" i="6" l="1"/>
  <c r="E20" i="2" l="1"/>
  <c r="F19" i="2" s="1"/>
  <c r="F18" i="2" l="1"/>
  <c r="H15" i="4"/>
  <c r="G15" i="4"/>
  <c r="F15" i="4"/>
  <c r="E15" i="4"/>
  <c r="D15" i="4"/>
  <c r="C15" i="4"/>
  <c r="B11" i="4"/>
  <c r="B15" i="4" s="1"/>
  <c r="F59" i="2"/>
  <c r="F58" i="2"/>
  <c r="F60" i="2" s="1"/>
  <c r="E53" i="2"/>
  <c r="F52" i="2" s="1"/>
  <c r="E11" i="2"/>
  <c r="F9" i="2" s="1"/>
  <c r="F10" i="2" l="1"/>
  <c r="F50" i="2"/>
  <c r="F8" i="2"/>
  <c r="F51" i="2"/>
  <c r="F53" i="2" l="1"/>
  <c r="F11" i="2"/>
</calcChain>
</file>

<file path=xl/sharedStrings.xml><?xml version="1.0" encoding="utf-8"?>
<sst xmlns="http://schemas.openxmlformats.org/spreadsheetml/2006/main" count="402" uniqueCount="263">
  <si>
    <t>TOTAL DE PETICIONES</t>
  </si>
  <si>
    <t>PETICION</t>
  </si>
  <si>
    <t>NEGATIVA</t>
  </si>
  <si>
    <t>POSITIVA</t>
  </si>
  <si>
    <t>ABIERTA</t>
  </si>
  <si>
    <t>CERRADA</t>
  </si>
  <si>
    <t>OTROS</t>
  </si>
  <si>
    <t>SOL.INF.   OTRAS ENTIDADES</t>
  </si>
  <si>
    <t>SOL.INF.</t>
  </si>
  <si>
    <t>prestacion</t>
  </si>
  <si>
    <t>Instalacion</t>
  </si>
  <si>
    <t>Otro</t>
  </si>
  <si>
    <t>Facturación</t>
  </si>
  <si>
    <t>Otros</t>
  </si>
  <si>
    <t>Denuncia</t>
  </si>
  <si>
    <t>Sugerencia</t>
  </si>
  <si>
    <t>Reclamo</t>
  </si>
  <si>
    <t>Queja</t>
  </si>
  <si>
    <t>Petición</t>
  </si>
  <si>
    <t>Alcantarillado</t>
  </si>
  <si>
    <t>Acueducto</t>
  </si>
  <si>
    <t>Comercial</t>
  </si>
  <si>
    <t>Telefónico</t>
  </si>
  <si>
    <t>Buzon de Sugerencias</t>
  </si>
  <si>
    <t>Correo Electrónico</t>
  </si>
  <si>
    <t>Formato electrónico Pagina Web</t>
  </si>
  <si>
    <t>Ventanilla Radicación</t>
  </si>
  <si>
    <t>Ventanilla atención</t>
  </si>
  <si>
    <t>NOMBRES Y APELLIDOS</t>
  </si>
  <si>
    <t>DOCUMENTO DE IDENTIDAD</t>
  </si>
  <si>
    <t>ID USUARIO/CODIGO BARRIO</t>
  </si>
  <si>
    <t>Tiempo respuesta</t>
  </si>
  <si>
    <t>Fecha respuesta</t>
  </si>
  <si>
    <t>No. radicado</t>
  </si>
  <si>
    <t>TIPO RESPUESTA</t>
  </si>
  <si>
    <t>ESTADO PQRSD</t>
  </si>
  <si>
    <t xml:space="preserve">TIPO (asunto)
</t>
  </si>
  <si>
    <t>FUNCIONARIO GESTION</t>
  </si>
  <si>
    <t>GESTION:OBSERVACIONES DE LA GESTION REALIZADA</t>
  </si>
  <si>
    <t>ASUNTO: RESUMEN DESCRIPCION O CAUSAL</t>
  </si>
  <si>
    <t>ASUNTO DE LA SOLICITUD</t>
  </si>
  <si>
    <t xml:space="preserve">CAUSAL (no aplica otros) </t>
  </si>
  <si>
    <t>MECANISMO DE RECEPCIÓN</t>
  </si>
  <si>
    <t>REMITENTE</t>
  </si>
  <si>
    <t>Fecha de Radicado/recepción
DD/MM/AAAA</t>
  </si>
  <si>
    <t xml:space="preserve">No. Radicado
</t>
  </si>
  <si>
    <r>
      <t xml:space="preserve">Vigente a partir de:
</t>
    </r>
    <r>
      <rPr>
        <sz val="10"/>
        <rFont val="Arial"/>
        <family val="2"/>
      </rPr>
      <t>21-06-2019</t>
    </r>
  </si>
  <si>
    <r>
      <t xml:space="preserve">Versión: </t>
    </r>
    <r>
      <rPr>
        <sz val="10"/>
        <rFont val="Arial"/>
        <family val="2"/>
      </rPr>
      <t>2</t>
    </r>
  </si>
  <si>
    <t>FORMATO CAPTURA GESTIÓN PQRSDO</t>
  </si>
  <si>
    <r>
      <t xml:space="preserve">Página: </t>
    </r>
    <r>
      <rPr>
        <sz val="10"/>
        <rFont val="Arial"/>
        <family val="2"/>
      </rPr>
      <t>1</t>
    </r>
  </si>
  <si>
    <r>
      <t xml:space="preserve">Código: </t>
    </r>
    <r>
      <rPr>
        <sz val="10"/>
        <rFont val="Arial"/>
        <family val="2"/>
      </rPr>
      <t>GCO-FR-027</t>
    </r>
  </si>
  <si>
    <t>SISTEMA DE GESTION</t>
  </si>
  <si>
    <t>Canales de atención</t>
  </si>
  <si>
    <t>Cantidad</t>
  </si>
  <si>
    <t>%</t>
  </si>
  <si>
    <t>Línea de 116</t>
  </si>
  <si>
    <t>Total</t>
  </si>
  <si>
    <t>Tipificación</t>
  </si>
  <si>
    <t>Reclamos</t>
  </si>
  <si>
    <t>Solicitudes de Información</t>
  </si>
  <si>
    <t>Otras Peticiones</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</si>
  <si>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</si>
  <si>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</si>
  <si>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</si>
  <si>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</si>
  <si>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</si>
  <si>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</si>
  <si>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</si>
  <si>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</si>
  <si>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</si>
  <si>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</si>
  <si>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</si>
  <si>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</si>
  <si>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</si>
  <si>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</si>
  <si>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</si>
  <si>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</si>
  <si>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</si>
  <si>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</si>
  <si>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</si>
  <si>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</si>
  <si>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</si>
  <si>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</si>
  <si>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</si>
  <si>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</si>
  <si>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</si>
  <si>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</si>
  <si>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</si>
  <si>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</si>
  <si>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</si>
  <si>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t>Fuente de Información: Gestion documental - ORFEO</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</si>
  <si>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</si>
  <si>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</si>
  <si>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</si>
  <si>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</si>
  <si>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</si>
  <si>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RESUMEN</t>
  </si>
  <si>
    <t>TOTAL DE PETCIONES POSITIVAS</t>
  </si>
  <si>
    <t>TOTAL DE PETICIONES NEGATIVAS</t>
  </si>
  <si>
    <t>TIEMPO PORMEDIO DE RESPUESTA</t>
  </si>
  <si>
    <t>TOTAL PETICIONES X VENTANILLA</t>
  </si>
  <si>
    <t>TOTAL DE PETICIONES X CORREO</t>
  </si>
  <si>
    <t>TOTAL DE PETICIONES DE INFORM</t>
  </si>
  <si>
    <t>TOTAL DE PETICIONES OTROS</t>
  </si>
  <si>
    <t>NA</t>
  </si>
  <si>
    <t>WILLIAM CARRASCAL</t>
  </si>
  <si>
    <t>VICTOR DE LA CRUZ MONTOYA</t>
  </si>
  <si>
    <t xml:space="preserve">VICTOR JULIO DE LA CRUZ MONTOYA </t>
  </si>
  <si>
    <t xml:space="preserve">SOLICITUD VISITA TECNICA </t>
  </si>
  <si>
    <t>2023-140-002141-2</t>
  </si>
  <si>
    <t>MIRADORES DEL LIMONAR</t>
  </si>
  <si>
    <t>colombiavivirinmobiliaria@gmail.com</t>
  </si>
  <si>
    <t xml:space="preserve">CECILIA FLOREZ ROJAS </t>
  </si>
  <si>
    <t xml:space="preserve">SOLICITUD DE INTERVENCION </t>
  </si>
  <si>
    <t>SE TRASLADO A LOS ENTEN COMPETENTS AL SOLICITUD DEBIDO A QUE LOS PREDIOS ALEDAÑOS A LA PTAR NO SON DE PROPIEDAD DE AL EMPRESA</t>
  </si>
  <si>
    <t>2023-120-002154-1</t>
  </si>
  <si>
    <t>2023-140-002066-2</t>
  </si>
  <si>
    <t>COMUNA 3</t>
  </si>
  <si>
    <t>mauricio.751@hotmail.com</t>
  </si>
  <si>
    <t>MAURICIO MENDEZ JAIMES</t>
  </si>
  <si>
    <t>SOLICITUD INFORMACION DE PROYECTOS COMUNA 3</t>
  </si>
  <si>
    <t>SE INFORMA DE LOS PROYECTOS PROGRAMADOS PARA LA COMUNA 3</t>
  </si>
  <si>
    <t>2023-120-2440-1</t>
  </si>
  <si>
    <t>2023-140-002197-2</t>
  </si>
  <si>
    <t>SECRETARIA MEDIO AMBIENTE</t>
  </si>
  <si>
    <t>armando.montes@barrancabermeja.gov.vo</t>
  </si>
  <si>
    <t>ARMANDO MONTES</t>
  </si>
  <si>
    <t>SOLICITUD INFORMACION POR CONTAMINACION AMBIENTAL PROVENIENTE DE LA PTAR EL LLANITO</t>
  </si>
  <si>
    <t>SE REMITE COPIA DE LA INFORMACION DADA A LA PERSONERIA MUNICIPAL</t>
  </si>
  <si>
    <t>2023-120-002470-1</t>
  </si>
  <si>
    <t>2023-140-002350-2</t>
  </si>
  <si>
    <t>SOLICITU CAMBIO TAPAS DE LA PTARS</t>
  </si>
  <si>
    <t>SE RESPONDIO Y SE DIO TRASLADO POR COMPETENCIA A LAS SECRETARIA INFRAESTRUCRTUA Y A EDUBA CON DOZZIER 42567 Y 42573</t>
  </si>
  <si>
    <t>2023-120-002455-1</t>
  </si>
  <si>
    <t xml:space="preserve">2023 – 130 -002381 - 2 </t>
  </si>
  <si>
    <t xml:space="preserve">B URIBE URIBE </t>
  </si>
  <si>
    <t>jaipeza@hotmail.com    Jairo.pedraza@unipaz.edu.co</t>
  </si>
  <si>
    <t xml:space="preserve">MARIA EMERITA TABARES </t>
  </si>
  <si>
    <t xml:space="preserve">SE REALIZO  VISITA TECNICA </t>
  </si>
  <si>
    <t>20231200028531</t>
  </si>
  <si>
    <t xml:space="preserve">2023-140-002605 -2 </t>
  </si>
  <si>
    <t xml:space="preserve">PALMIRA </t>
  </si>
  <si>
    <t>contactenos@cas.gov.co</t>
  </si>
  <si>
    <t>BIBIANA PAOLA GOMEZ CASTRO</t>
  </si>
  <si>
    <t xml:space="preserve">VISITA TECNICA </t>
  </si>
  <si>
    <t xml:space="preserve">SE REALIZO VISITA TECNICA </t>
  </si>
  <si>
    <t>20231400026052</t>
  </si>
  <si>
    <t>20231400027242</t>
  </si>
  <si>
    <t>DORADO</t>
  </si>
  <si>
    <t>ANTONIO DIAZ ARNEAS</t>
  </si>
  <si>
    <t>DERECHO DE PETICION SOLICITUD DE ACCIONES</t>
  </si>
  <si>
    <t>SE DIO RESPUESTA A LA SOLICITUD DE INFORMACION</t>
  </si>
  <si>
    <t>20231200027751</t>
  </si>
  <si>
    <t xml:space="preserve">2023-140-002724-2 </t>
  </si>
  <si>
    <t>el Dorado.</t>
  </si>
  <si>
    <t>antoniovicentearenasdiaz@hotmail.com</t>
  </si>
  <si>
    <t>ANTONIO VICENTE ARENAS DIAZ</t>
  </si>
  <si>
    <t xml:space="preserve">SOLICITUD DE INFORMACION </t>
  </si>
  <si>
    <t xml:space="preserve">PETICION </t>
  </si>
  <si>
    <t>2023-130-002846-2</t>
  </si>
  <si>
    <t>BARRIO EL RECREO</t>
  </si>
  <si>
    <t>jalbertoduque@yahoo.com</t>
  </si>
  <si>
    <t>JESUS ALBERTO DUQUE VILLEGAS</t>
  </si>
  <si>
    <t>SOLICITUD DE REPOSICION DE LA TAPA DEL ALCANTARILLADO UBICADO EN LA CALLE 48 No. 24-26, BARRIO EL RECREO</t>
  </si>
  <si>
    <t>SE INFORMA QUE LA TAPA DEL POZO DE INSPECCION NO PERTENECE AL SISTEMA DE ALCANTARILLADO SI NO AL DE TELEFONIA</t>
  </si>
  <si>
    <t>2023-120-002678-1</t>
  </si>
  <si>
    <t xml:space="preserve">2023-130-002814-2 </t>
  </si>
  <si>
    <t>Gestión.serviciospublicos957@hotmail.com</t>
  </si>
  <si>
    <t>EDISON DAVID ESCARRAGA CAICEDO</t>
  </si>
  <si>
    <t>20231200031441</t>
  </si>
  <si>
    <t>2023-140-002948-2</t>
  </si>
  <si>
    <t>BARRIO OLAYA HERRERA</t>
  </si>
  <si>
    <t xml:space="preserve">canchilamaykeI5@gmail.com </t>
  </si>
  <si>
    <t>CARLOS CANCHILA</t>
  </si>
  <si>
    <t>SOLICILTUD PARA VERIFICACION DEL CANAL DE DESCARGA DEL CAÑO LAS LAVANDERAS</t>
  </si>
  <si>
    <t>SE LE INFORMA QUE DENTRO DEL OBJETO SOCIAL DE LA EMPRESA NO ESTA ESTIPULADO LA CANALIZACION NI OBRAS DE ESTABILIZACION DE TALUDES SE SUGIERE HACER LA SOLICITUD A LA ALCALDIA</t>
  </si>
  <si>
    <t>2023-120-002839-1</t>
  </si>
  <si>
    <t xml:space="preserve">2023 – 120 -003082   - 2 </t>
  </si>
  <si>
    <t xml:space="preserve">OLAYA HERRERA </t>
  </si>
  <si>
    <t xml:space="preserve">CARLOS ARTURO CANCHILA AGUAS </t>
  </si>
  <si>
    <t xml:space="preserve">SOLICITUD REUNION </t>
  </si>
  <si>
    <t xml:space="preserve">SE REALIZO REUNION CON LA COMUNIDAD  </t>
  </si>
  <si>
    <t>20231200028681</t>
  </si>
  <si>
    <t>2023-140-003166-2</t>
  </si>
  <si>
    <t>EDUBA</t>
  </si>
  <si>
    <t>EMEL DARIO HARNACHE</t>
  </si>
  <si>
    <t>SOLICITUD INFORMACION</t>
  </si>
  <si>
    <t>SE REMITE COPIA DE LA INFORMACION DADA AL SEÑOR JESUS ALBERTO DUQUE VILLEGAS</t>
  </si>
  <si>
    <t>2023-120-002841-1</t>
  </si>
  <si>
    <t>2023-140-003255-2</t>
  </si>
  <si>
    <t>BARRIO BRISAS DEL ROSARIO</t>
  </si>
  <si>
    <t>dayix.more10@gmail.com</t>
  </si>
  <si>
    <t>ANGELA VITA SOLANO/LUZ ENITH PEREZ</t>
  </si>
  <si>
    <t>SOLICITU PARA ELABORACION DE PROYECTO DE COLECTORES DE AGUAS LLUVIAS</t>
  </si>
  <si>
    <t>SE INFORMA QUE EL POIR NO EXISTE PROYECTO PARA ESOS SECTORES POR LO TANTO SE SOLICITA DOCUMENTOS PARA INICIAR LA ELABORACION DE PROYECTOS PARA CONSECUCION DE RECURSOS</t>
  </si>
  <si>
    <t>2023-120-002907-1</t>
  </si>
  <si>
    <t>MARZO</t>
  </si>
  <si>
    <t>INFORME CONSOLIDADO DE PETICIONES MARZO 2023</t>
  </si>
  <si>
    <t>Corte de la Información: MARZO 2023</t>
  </si>
  <si>
    <t>PETICIONES MARZO DE 2023</t>
  </si>
  <si>
    <t>2023-140-003622-2</t>
  </si>
  <si>
    <t>PERSONERIA DE BARRANCABERMEJA</t>
  </si>
  <si>
    <t>BRAYAN STEVEN SERPA CASTELLANOS</t>
  </si>
  <si>
    <t xml:space="preserve">DERECHO DE PETICIÓN INFORMACIÓN </t>
  </si>
  <si>
    <t>SOLICITUD DE INFORMACIÓN CAPACIDAD SALARIAL DEL SEÑOR DAMIAN CUETO PERALTA</t>
  </si>
  <si>
    <t xml:space="preserve">DE ACUERDO A LA SOLICITUD ALLEGADA, SE ESTARA REVISANDO LA BASE DE DATOS DE LA EMPRESA, PARA DAR RESPUESTA A LO MENCIONADO </t>
  </si>
  <si>
    <t>ADMINISTRATIVA</t>
  </si>
  <si>
    <t>2023-140-001869-2</t>
  </si>
  <si>
    <t>ND</t>
  </si>
  <si>
    <t>JACKSON ATENCIO</t>
  </si>
  <si>
    <t>DERECHO DE PETICION DE INFORMACION</t>
  </si>
  <si>
    <t>SOLICITUD DE INFORMACION GESTION CONTRACTUAL</t>
  </si>
  <si>
    <t>GERENCIA</t>
  </si>
  <si>
    <t>2023-110-002496-1</t>
  </si>
  <si>
    <t>PETICION DE INFORMACION</t>
  </si>
  <si>
    <t>2023-140-002589-2</t>
  </si>
  <si>
    <t>DORIS BETANCOUR</t>
  </si>
  <si>
    <t>VERIFICACION PROCESOS DE CONTATACION</t>
  </si>
  <si>
    <t>SECRETARIA GENERAL</t>
  </si>
  <si>
    <t>2023-110-002783-1</t>
  </si>
  <si>
    <t>2023-140-002788-2</t>
  </si>
  <si>
    <t>INFORMACION ENPERSARIAL</t>
  </si>
  <si>
    <t>2023-110-002865-1</t>
  </si>
  <si>
    <t>2023-140-003008-2</t>
  </si>
  <si>
    <t>JAIRO DE LA ROSA</t>
  </si>
  <si>
    <t>CONTRATACION OBRAS</t>
  </si>
  <si>
    <t>2023-110-002861-1</t>
  </si>
  <si>
    <t>2023-140-003136-2</t>
  </si>
  <si>
    <t>INFORMACION POIR</t>
  </si>
  <si>
    <t>2023-110-002864-1</t>
  </si>
  <si>
    <t>2023-140-003128-2</t>
  </si>
  <si>
    <t xml:space="preserve">PROCURADURIA PROVINCIAL </t>
  </si>
  <si>
    <t xml:space="preserve">INFORMACION CTO PTAR SAN SILVESTRE </t>
  </si>
  <si>
    <t xml:space="preserve">TENIENDO EN CUENTA QUE LA INFORMACION NO ERA CLARA SE SOLICITO ACLARACION </t>
  </si>
  <si>
    <t>2023-140-003126-2</t>
  </si>
  <si>
    <t xml:space="preserve">INFORMACION EJECUCION CONTRACTUAL </t>
  </si>
  <si>
    <t>EL PETICIONARIO SOLICITO DESISTIMIENTO</t>
  </si>
  <si>
    <t>DESISTIMIENTO</t>
  </si>
  <si>
    <t>2023-140-002523-2</t>
  </si>
  <si>
    <t>2023-110-003147-1</t>
  </si>
  <si>
    <t>2023-140-003026-2</t>
  </si>
  <si>
    <t>INFORMACION CTO 022 DE 2023</t>
  </si>
  <si>
    <t>2023-110-003146-1</t>
  </si>
  <si>
    <t>2023-140-003149-2</t>
  </si>
  <si>
    <t>INFORMACION PTAR SAN SILVESTRE</t>
  </si>
  <si>
    <t>2023-110-003145-1</t>
  </si>
  <si>
    <t>2023-120-003208-2</t>
  </si>
  <si>
    <t xml:space="preserve">CONTRALORIA GRAL </t>
  </si>
  <si>
    <t>INFORMACION CONSTRUCCION DESCOLES</t>
  </si>
  <si>
    <t>SE SOLICITO ACLARACION DE LO PETICIONADO</t>
  </si>
  <si>
    <t>2023-140-002200-2</t>
  </si>
  <si>
    <t>JEAN CARLOS DELGADILLO</t>
  </si>
  <si>
    <t>SOLICITUD INFORMACION EMPRESARIAL</t>
  </si>
  <si>
    <t>2023-110-002634-1</t>
  </si>
  <si>
    <t>2023-140-002709-2</t>
  </si>
  <si>
    <t>07-03-2023</t>
  </si>
  <si>
    <t>2023-110-002682-1</t>
  </si>
  <si>
    <t>15-03-2023</t>
  </si>
  <si>
    <t>2023-140-002758-2</t>
  </si>
  <si>
    <t>09-03-2023</t>
  </si>
  <si>
    <t>2023-110-002832-1</t>
  </si>
  <si>
    <t>22-03-2023</t>
  </si>
  <si>
    <t>PLANTA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</si>
</sst>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mm\-yy;@"/>
  </numFmts>
  <fonts count="33">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24"/>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name val="Arial"/>
      <family val="2"/>
    </font>
    <font>
      <sz val="10"/>
      <name val="Arial"/>
      <family val="2"/>
    </font>
    <font>
      <b/>
      <sz val="22"/>
      <color theme="1"/>
      <name val="Arial"/>
      <family val="2"/>
    </font>
    <font>
      <b/>
      <sz val="14"/>
      <color theme="1"/>
      <name val="Arial"/>
      <family val="2"/>
    </font>
    <font>
      <b/>
      <sz val="24"/>
      <color theme="1"/>
      <name val="Arial"/>
      <family val="2"/>
    </font>
    <font>
      <sz val="14"/>
      <color theme="1"/>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b/>
      <sz val="16"/>
      <color theme="1"/>
      <name val="Arial"/>
      <family val="2"/>
    </font>
    <font>
      <b/>
      <sz val="12"/>
      <color theme="1"/>
      <name val="Arial"/>
      <family val="2"/>
    </font>
    <font>
      <sz val="16"/>
      <color theme="1"/>
      <name val="Calibri"/>
      <family val="2"/>
      <scheme val="minor"/>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22"/>
      <color theme="1"/>
      <name val="Calibri"/>
      <family val="2"/>
      <scheme val="minor"/>
    </font>
    <font>
      <b/>
      <sz val="3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32" fillId="0" borderId="0" applyNumberFormat="0" applyFill="0" applyBorder="0" applyAlignment="0" applyProtection="0"/>
  </cellStyleXfs>
  <cellXfs count="199">
    <xf numFmtId="0" fontId="0" fillId="0" borderId="0" xfId="0"/>
    <xf numFmtId="0" fontId="0" fillId="0" borderId="0" xfId="0" applyAlignment="1">
      <alignment horizontal="center" vertical="center"/>
    </xf>
    <xf numFmtId="0" fontId="3" fillId="0" borderId="0" xfId="0" applyFont="1" applyAlignment="1">
      <alignment wrapText="1"/>
    </xf>
    <xf numFmtId="0" fontId="0" fillId="2" borderId="0" xfId="0" applyFill="1"/>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2" fontId="0" fillId="0" borderId="0" xfId="0" applyNumberFormat="1"/>
    <xf numFmtId="0" fontId="14" fillId="0" borderId="0" xfId="0" applyFont="1"/>
    <xf numFmtId="0" fontId="15" fillId="4" borderId="34" xfId="0" applyFont="1" applyFill="1" applyBorder="1" applyAlignment="1">
      <alignment horizontal="center" vertical="center"/>
    </xf>
    <xf numFmtId="0" fontId="15" fillId="4" borderId="27" xfId="0" applyFont="1" applyFill="1" applyBorder="1" applyAlignment="1">
      <alignment horizontal="center" vertical="center"/>
    </xf>
    <xf numFmtId="0" fontId="16" fillId="0" borderId="35" xfId="0" applyFont="1" applyBorder="1" applyAlignment="1">
      <alignment vertical="center"/>
    </xf>
    <xf numFmtId="0" fontId="16" fillId="0" borderId="15" xfId="0" applyFont="1" applyBorder="1" applyAlignment="1">
      <alignment horizontal="center" vertical="center"/>
    </xf>
    <xf numFmtId="10" fontId="16" fillId="0" borderId="15" xfId="0" applyNumberFormat="1" applyFont="1" applyBorder="1" applyAlignment="1">
      <alignment horizontal="center" vertical="center"/>
    </xf>
    <xf numFmtId="9" fontId="16" fillId="0" borderId="15" xfId="0" applyNumberFormat="1" applyFont="1" applyBorder="1" applyAlignment="1">
      <alignment horizontal="center" vertical="center"/>
    </xf>
    <xf numFmtId="0" fontId="15" fillId="3" borderId="34" xfId="0" applyFont="1" applyFill="1" applyBorder="1" applyAlignment="1">
      <alignment horizontal="center" vertical="center"/>
    </xf>
    <xf numFmtId="0" fontId="15" fillId="3" borderId="27" xfId="0" applyFont="1" applyFill="1" applyBorder="1" applyAlignment="1">
      <alignment horizontal="center" vertical="center"/>
    </xf>
    <xf numFmtId="10" fontId="16" fillId="0" borderId="15" xfId="0" applyNumberFormat="1" applyFont="1" applyBorder="1" applyAlignment="1">
      <alignment horizontal="right" vertical="center"/>
    </xf>
    <xf numFmtId="0" fontId="15" fillId="3" borderId="34" xfId="0" applyFont="1" applyFill="1" applyBorder="1" applyAlignment="1">
      <alignment horizontal="center" vertical="center" wrapText="1"/>
    </xf>
    <xf numFmtId="0" fontId="16" fillId="0" borderId="35" xfId="0" applyFont="1" applyBorder="1" applyAlignment="1">
      <alignment horizontal="left" vertical="center" wrapText="1"/>
    </xf>
    <xf numFmtId="0" fontId="15" fillId="0" borderId="15" xfId="0" applyFont="1" applyBorder="1" applyAlignment="1">
      <alignment horizontal="center" vertical="center"/>
    </xf>
    <xf numFmtId="0" fontId="16" fillId="0" borderId="35" xfId="0" applyFont="1" applyBorder="1" applyAlignment="1">
      <alignment horizontal="left" vertical="center"/>
    </xf>
    <xf numFmtId="0" fontId="17" fillId="0" borderId="15" xfId="0" applyFont="1" applyBorder="1" applyAlignment="1">
      <alignment horizontal="center" vertical="center"/>
    </xf>
    <xf numFmtId="164" fontId="16" fillId="0" borderId="15" xfId="1" applyNumberFormat="1" applyFont="1" applyBorder="1" applyAlignment="1">
      <alignment horizontal="center" vertical="center"/>
    </xf>
    <xf numFmtId="9" fontId="16" fillId="0" borderId="15" xfId="1" applyFont="1" applyBorder="1" applyAlignment="1">
      <alignment horizontal="center" vertical="center"/>
    </xf>
    <xf numFmtId="14" fontId="0" fillId="0" borderId="0" xfId="0" applyNumberFormat="1"/>
    <xf numFmtId="0" fontId="6" fillId="0" borderId="0" xfId="0" applyFont="1"/>
    <xf numFmtId="0" fontId="20" fillId="0" borderId="0" xfId="0" applyFont="1"/>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horizontal="left" vertical="center" wrapText="1"/>
    </xf>
    <xf numFmtId="0" fontId="6" fillId="0" borderId="0" xfId="0" applyFont="1" applyAlignment="1">
      <alignment vertical="center"/>
    </xf>
    <xf numFmtId="0" fontId="19" fillId="0" borderId="40" xfId="0" applyFont="1" applyBorder="1" applyAlignment="1">
      <alignment horizontal="center" vertical="center"/>
    </xf>
    <xf numFmtId="0" fontId="21" fillId="0" borderId="43" xfId="0" applyFont="1" applyBorder="1" applyAlignment="1">
      <alignment horizontal="center" vertical="center" wrapText="1"/>
    </xf>
    <xf numFmtId="0" fontId="22" fillId="0" borderId="43" xfId="0" applyFont="1" applyBorder="1" applyAlignment="1">
      <alignment horizontal="center" vertical="center" wrapText="1"/>
    </xf>
    <xf numFmtId="0" fontId="23" fillId="0" borderId="44" xfId="0" applyFont="1" applyBorder="1" applyAlignment="1">
      <alignment horizontal="justify" vertical="center" wrapText="1"/>
    </xf>
    <xf numFmtId="0" fontId="23" fillId="0" borderId="1" xfId="0" applyFont="1" applyBorder="1" applyAlignment="1">
      <alignment horizontal="center" vertical="center"/>
    </xf>
    <xf numFmtId="0" fontId="23" fillId="0" borderId="39" xfId="0" applyFont="1" applyBorder="1" applyAlignment="1">
      <alignment horizontal="center" vertical="center"/>
    </xf>
    <xf numFmtId="0" fontId="23" fillId="0" borderId="45" xfId="0" applyFont="1" applyBorder="1" applyAlignment="1">
      <alignment horizontal="justify" vertical="center" wrapText="1"/>
    </xf>
    <xf numFmtId="0" fontId="19" fillId="0" borderId="45" xfId="0" applyFont="1" applyBorder="1" applyAlignment="1">
      <alignment horizontal="justify" vertical="center" wrapText="1"/>
    </xf>
    <xf numFmtId="1" fontId="23" fillId="0" borderId="1" xfId="0" applyNumberFormat="1" applyFont="1" applyBorder="1" applyAlignment="1">
      <alignment horizontal="center" vertical="center"/>
    </xf>
    <xf numFmtId="0" fontId="19" fillId="0" borderId="39" xfId="0" applyFont="1" applyBorder="1" applyAlignment="1">
      <alignment horizontal="center" vertical="center"/>
    </xf>
    <xf numFmtId="1" fontId="23" fillId="0" borderId="45" xfId="0" applyNumberFormat="1" applyFont="1" applyBorder="1" applyAlignment="1">
      <alignment horizontal="justify" vertical="center" wrapText="1"/>
    </xf>
    <xf numFmtId="0" fontId="23" fillId="0" borderId="14" xfId="0" applyFont="1" applyBorder="1" applyAlignment="1">
      <alignment horizontal="justify" vertical="center" wrapText="1"/>
    </xf>
    <xf numFmtId="0" fontId="23" fillId="0" borderId="13" xfId="0" applyFont="1" applyBorder="1" applyAlignment="1">
      <alignment horizontal="center" vertical="center"/>
    </xf>
    <xf numFmtId="0" fontId="23" fillId="0" borderId="46" xfId="0" applyFont="1" applyBorder="1" applyAlignment="1">
      <alignment horizontal="center" vertical="center"/>
    </xf>
    <xf numFmtId="0" fontId="19" fillId="0" borderId="12" xfId="0" applyFont="1" applyBorder="1" applyAlignment="1">
      <alignment horizontal="justify" vertical="center" wrapText="1"/>
    </xf>
    <xf numFmtId="0" fontId="23"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2" xfId="0" applyFont="1" applyBorder="1" applyAlignment="1">
      <alignment horizontal="center" vertical="center"/>
    </xf>
    <xf numFmtId="0" fontId="24" fillId="0" borderId="42" xfId="0" applyFont="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24" fillId="0" borderId="1" xfId="0" applyFont="1" applyBorder="1" applyAlignment="1">
      <alignment horizontal="center"/>
    </xf>
    <xf numFmtId="0" fontId="19" fillId="0" borderId="45" xfId="0" applyFont="1" applyBorder="1"/>
    <xf numFmtId="0" fontId="19" fillId="0" borderId="13" xfId="0" applyFont="1" applyBorder="1" applyAlignment="1">
      <alignment horizontal="center"/>
    </xf>
    <xf numFmtId="0" fontId="19" fillId="0" borderId="46" xfId="0" applyFont="1" applyBorder="1" applyAlignment="1">
      <alignment horizontal="center"/>
    </xf>
    <xf numFmtId="0" fontId="24" fillId="0" borderId="46" xfId="0" applyFont="1" applyBorder="1" applyAlignment="1">
      <alignment horizontal="center"/>
    </xf>
    <xf numFmtId="0" fontId="19" fillId="0" borderId="12" xfId="0" applyFont="1" applyBorder="1"/>
    <xf numFmtId="0" fontId="23" fillId="0" borderId="50" xfId="0" applyFont="1" applyBorder="1" applyAlignment="1">
      <alignment horizontal="justify" vertical="center" wrapText="1"/>
    </xf>
    <xf numFmtId="0" fontId="19" fillId="0" borderId="51" xfId="0" applyFont="1" applyBorder="1" applyAlignment="1">
      <alignment horizontal="center" vertical="center"/>
    </xf>
    <xf numFmtId="0" fontId="19" fillId="0" borderId="52" xfId="0" applyFont="1" applyBorder="1" applyAlignment="1">
      <alignment horizontal="center"/>
    </xf>
    <xf numFmtId="0" fontId="24" fillId="0" borderId="52" xfId="0" applyFont="1" applyBorder="1" applyAlignment="1">
      <alignment horizontal="center"/>
    </xf>
    <xf numFmtId="0" fontId="19" fillId="0" borderId="53" xfId="0" applyFont="1" applyBorder="1"/>
    <xf numFmtId="0" fontId="0" fillId="0" borderId="0" xfId="0" applyAlignment="1">
      <alignment horizontal="left"/>
    </xf>
    <xf numFmtId="0" fontId="15"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9" fontId="16" fillId="0" borderId="0" xfId="0" applyNumberFormat="1" applyFont="1" applyAlignment="1">
      <alignment horizontal="center" vertical="center"/>
    </xf>
    <xf numFmtId="0" fontId="16" fillId="0" borderId="0" xfId="0" applyFont="1" applyAlignment="1">
      <alignment vertical="center"/>
    </xf>
    <xf numFmtId="10" fontId="16" fillId="0" borderId="0" xfId="0" applyNumberFormat="1" applyFont="1" applyAlignment="1">
      <alignment horizontal="right" vertical="center"/>
    </xf>
    <xf numFmtId="0" fontId="30" fillId="0" borderId="1" xfId="0" applyFont="1" applyBorder="1" applyAlignment="1">
      <alignment horizontal="center" vertical="center"/>
    </xf>
    <xf numFmtId="14" fontId="4" fillId="0" borderId="0" xfId="0" applyNumberFormat="1" applyFont="1" applyAlignment="1">
      <alignment vertical="center"/>
    </xf>
    <xf numFmtId="0" fontId="0" fillId="0" borderId="1" xfId="0" applyBorder="1" applyAlignment="1">
      <alignment horizontal="center" vertical="center"/>
    </xf>
    <xf numFmtId="0" fontId="7" fillId="0" borderId="0" xfId="0" applyFont="1" applyAlignment="1">
      <alignment horizontal="center" vertical="center"/>
    </xf>
    <xf numFmtId="1" fontId="7" fillId="0" borderId="0" xfId="0" applyNumberFormat="1" applyFont="1" applyAlignment="1">
      <alignment horizontal="center" vertical="center"/>
    </xf>
    <xf numFmtId="0" fontId="7" fillId="0" borderId="0" xfId="0" applyFont="1" applyAlignment="1">
      <alignment horizontal="center" vertical="center" wrapText="1"/>
    </xf>
    <xf numFmtId="165" fontId="7" fillId="0" borderId="0" xfId="0" applyNumberFormat="1" applyFont="1" applyAlignment="1">
      <alignment horizontal="center" vertical="center"/>
    </xf>
    <xf numFmtId="165" fontId="30" fillId="0" borderId="1" xfId="0" applyNumberFormat="1" applyFont="1" applyBorder="1" applyAlignment="1">
      <alignment horizontal="center" vertical="center"/>
    </xf>
    <xf numFmtId="1" fontId="30" fillId="0" borderId="1" xfId="0" applyNumberFormat="1" applyFont="1" applyBorder="1" applyAlignment="1">
      <alignment horizontal="center" vertical="center"/>
    </xf>
    <xf numFmtId="0" fontId="0" fillId="0" borderId="0" xfId="0" applyAlignment="1">
      <alignment wrapText="1"/>
    </xf>
    <xf numFmtId="17" fontId="8" fillId="0" borderId="15" xfId="0" applyNumberFormat="1" applyFont="1" applyBorder="1" applyAlignment="1">
      <alignment horizontal="center" vertical="center" wrapText="1"/>
    </xf>
    <xf numFmtId="1" fontId="14" fillId="0" borderId="0" xfId="0" applyNumberFormat="1" applyFont="1"/>
    <xf numFmtId="1" fontId="0" fillId="0" borderId="0" xfId="0" applyNumberFormat="1"/>
    <xf numFmtId="1" fontId="0" fillId="0" borderId="58" xfId="0" applyNumberFormat="1" applyBorder="1" applyAlignment="1">
      <alignment horizontal="center" vertical="center"/>
    </xf>
    <xf numFmtId="1" fontId="0" fillId="0" borderId="0" xfId="0" applyNumberFormat="1" applyAlignment="1">
      <alignment horizontal="center" vertical="center"/>
    </xf>
    <xf numFmtId="1" fontId="0" fillId="0" borderId="39" xfId="0" applyNumberFormat="1" applyBorder="1" applyAlignment="1">
      <alignment horizontal="center"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66" fontId="0" fillId="0" borderId="1" xfId="0" applyNumberFormat="1" applyBorder="1" applyAlignment="1">
      <alignment horizontal="center" vertical="center"/>
    </xf>
    <xf numFmtId="14" fontId="0" fillId="2" borderId="1" xfId="0" applyNumberFormat="1" applyFill="1" applyBorder="1" applyAlignment="1">
      <alignment horizontal="center" vertical="center"/>
    </xf>
    <xf numFmtId="0" fontId="0" fillId="0" borderId="1" xfId="0" applyBorder="1"/>
    <xf numFmtId="1" fontId="0" fillId="0" borderId="1" xfId="0" applyNumberFormat="1" applyBorder="1" applyAlignment="1">
      <alignment horizontal="center" vertical="center"/>
    </xf>
    <xf numFmtId="0" fontId="19" fillId="0" borderId="47" xfId="0" applyFont="1" applyBorder="1" applyAlignment="1">
      <alignment vertical="center"/>
    </xf>
    <xf numFmtId="0" fontId="19" fillId="0" borderId="48" xfId="0" applyFont="1" applyBorder="1" applyAlignment="1">
      <alignment horizontal="center" vertical="center"/>
    </xf>
    <xf numFmtId="0" fontId="19" fillId="0" borderId="49" xfId="0" applyFont="1" applyBorder="1" applyAlignment="1">
      <alignment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justify" vertical="center" wrapText="1"/>
    </xf>
    <xf numFmtId="49" fontId="0" fillId="2" borderId="1" xfId="0" applyNumberFormat="1" applyFill="1" applyBorder="1" applyAlignment="1">
      <alignment horizontal="center" vertical="center"/>
    </xf>
    <xf numFmtId="0" fontId="32" fillId="0" borderId="1" xfId="2" applyBorder="1" applyAlignment="1">
      <alignment horizontal="center" vertical="center" wrapText="1"/>
    </xf>
    <xf numFmtId="1" fontId="0" fillId="2" borderId="1" xfId="0" applyNumberFormat="1" applyFill="1" applyBorder="1" applyAlignment="1">
      <alignment horizontal="center" vertical="center"/>
    </xf>
    <xf numFmtId="1" fontId="0" fillId="0" borderId="0" xfId="0" applyNumberFormat="1" applyAlignment="1">
      <alignment horizontal="center" vertical="center" wrapText="1"/>
    </xf>
    <xf numFmtId="0" fontId="28" fillId="0" borderId="0" xfId="0" applyFont="1" applyAlignment="1">
      <alignment horizontal="left" vertical="center" wrapText="1"/>
    </xf>
    <xf numFmtId="0" fontId="25" fillId="0" borderId="0" xfId="0" applyFont="1" applyAlignment="1">
      <alignment horizontal="left" vertical="center" wrapText="1"/>
    </xf>
    <xf numFmtId="0" fontId="7" fillId="0" borderId="31"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19" xfId="0" applyFont="1" applyBorder="1" applyAlignment="1">
      <alignment horizontal="center" vertical="center"/>
    </xf>
    <xf numFmtId="0" fontId="19" fillId="0" borderId="38" xfId="0" applyFont="1" applyBorder="1" applyAlignment="1">
      <alignment horizontal="center" vertical="center"/>
    </xf>
    <xf numFmtId="0" fontId="19" fillId="0" borderId="14" xfId="0" applyFont="1" applyBorder="1" applyAlignment="1">
      <alignment horizontal="center" vertical="center"/>
    </xf>
    <xf numFmtId="0" fontId="19" fillId="0" borderId="41" xfId="0" applyFont="1" applyBorder="1" applyAlignment="1">
      <alignment horizontal="center" vertical="center"/>
    </xf>
    <xf numFmtId="0" fontId="19" fillId="0" borderId="13" xfId="0" applyFont="1" applyBorder="1" applyAlignment="1">
      <alignment horizontal="center" vertical="center"/>
    </xf>
    <xf numFmtId="0" fontId="19" fillId="0" borderId="42" xfId="0" applyFont="1" applyBorder="1" applyAlignment="1">
      <alignment horizontal="center" vertical="center"/>
    </xf>
    <xf numFmtId="0" fontId="19" fillId="0" borderId="3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24" fillId="0" borderId="54" xfId="0" applyFont="1" applyBorder="1" applyAlignment="1">
      <alignment horizontal="justify" vertical="center" wrapText="1"/>
    </xf>
    <xf numFmtId="0" fontId="24" fillId="0" borderId="55" xfId="0" applyFont="1" applyBorder="1" applyAlignment="1">
      <alignment horizontal="justify" vertical="center" wrapText="1"/>
    </xf>
    <xf numFmtId="0" fontId="24" fillId="0" borderId="56" xfId="0" applyFont="1" applyBorder="1" applyAlignment="1">
      <alignment horizontal="justify" vertical="center" wrapText="1"/>
    </xf>
    <xf numFmtId="0" fontId="24" fillId="0" borderId="57" xfId="0" applyFont="1" applyBorder="1" applyAlignment="1">
      <alignment horizontal="justify" vertical="center" wrapText="1"/>
    </xf>
    <xf numFmtId="0" fontId="24" fillId="0" borderId="50" xfId="0" applyFont="1" applyBorder="1" applyAlignment="1">
      <alignment horizontal="justify" vertical="center" wrapText="1"/>
    </xf>
    <xf numFmtId="0" fontId="24" fillId="0" borderId="51" xfId="0" applyFont="1" applyBorder="1" applyAlignment="1">
      <alignment horizontal="justify" vertical="center" wrapText="1"/>
    </xf>
    <xf numFmtId="0" fontId="24" fillId="0" borderId="52" xfId="0" applyFont="1" applyBorder="1" applyAlignment="1">
      <alignment horizontal="justify" vertical="center" wrapText="1"/>
    </xf>
    <xf numFmtId="0" fontId="24" fillId="0" borderId="53" xfId="0" applyFont="1" applyBorder="1" applyAlignment="1">
      <alignment horizontal="justify" vertical="center" wrapText="1"/>
    </xf>
    <xf numFmtId="0" fontId="27" fillId="0" borderId="0" xfId="0" applyFont="1" applyAlignment="1">
      <alignment horizontal="left" vertical="center" wrapText="1"/>
    </xf>
    <xf numFmtId="0" fontId="6" fillId="0" borderId="1" xfId="0" applyFont="1" applyBorder="1" applyAlignment="1">
      <alignment horizontal="center"/>
    </xf>
    <xf numFmtId="0" fontId="18" fillId="0" borderId="1" xfId="0" applyFont="1" applyBorder="1" applyAlignment="1">
      <alignment horizontal="center" vertical="center"/>
    </xf>
    <xf numFmtId="0" fontId="9" fillId="0" borderId="1" xfId="0" applyFont="1" applyBorder="1" applyAlignment="1">
      <alignment horizontal="left" vertical="center" wrapText="1"/>
    </xf>
    <xf numFmtId="0" fontId="19" fillId="0" borderId="1" xfId="0" applyFont="1" applyBorder="1" applyAlignment="1">
      <alignment horizontal="center" vertical="center"/>
    </xf>
    <xf numFmtId="0" fontId="9" fillId="0" borderId="1" xfId="0" applyFont="1" applyBorder="1" applyAlignment="1">
      <alignment horizontal="left" vertical="top" wrapText="1"/>
    </xf>
    <xf numFmtId="0" fontId="2"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14" fontId="31" fillId="3" borderId="46" xfId="0" applyNumberFormat="1" applyFont="1" applyFill="1" applyBorder="1" applyAlignment="1">
      <alignment horizontal="center" vertical="center"/>
    </xf>
    <xf numFmtId="14" fontId="31" fillId="3" borderId="8" xfId="0" applyNumberFormat="1" applyFont="1" applyFill="1" applyBorder="1" applyAlignment="1">
      <alignment horizontal="center" vertical="center"/>
    </xf>
    <xf numFmtId="14" fontId="31" fillId="3" borderId="59" xfId="0" applyNumberFormat="1" applyFont="1" applyFill="1" applyBorder="1" applyAlignment="1">
      <alignment horizontal="center" vertical="center"/>
    </xf>
    <xf numFmtId="0" fontId="6" fillId="0" borderId="14"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6" fillId="0" borderId="21" xfId="0" applyFont="1" applyBorder="1" applyAlignment="1">
      <alignment horizontal="center" vertical="center" textRotation="90"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19"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8" fillId="0" borderId="1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6" fillId="0" borderId="24"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12" fillId="0" borderId="26" xfId="0" applyFont="1" applyBorder="1" applyAlignment="1">
      <alignment horizontal="center"/>
    </xf>
    <xf numFmtId="0" fontId="12" fillId="0" borderId="25"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12" fillId="0" borderId="16" xfId="0" applyFont="1" applyBorder="1" applyAlignment="1">
      <alignment horizontal="center"/>
    </xf>
    <xf numFmtId="0" fontId="12" fillId="0" borderId="15" xfId="0" applyFont="1" applyBorder="1" applyAlignment="1">
      <alignment horizontal="center"/>
    </xf>
    <xf numFmtId="0" fontId="13" fillId="0" borderId="26" xfId="0" applyFont="1" applyBorder="1" applyAlignment="1">
      <alignment horizontal="center" vertical="center"/>
    </xf>
    <xf numFmtId="0" fontId="13" fillId="0" borderId="33" xfId="0" applyFont="1" applyBorder="1" applyAlignment="1">
      <alignment horizontal="center" vertical="center"/>
    </xf>
    <xf numFmtId="0" fontId="13" fillId="0" borderId="25" xfId="0" applyFont="1" applyBorder="1" applyAlignment="1">
      <alignment horizontal="center" vertical="center"/>
    </xf>
    <xf numFmtId="0" fontId="13" fillId="0" borderId="16" xfId="0" applyFont="1" applyBorder="1" applyAlignment="1">
      <alignment horizontal="center" vertical="center"/>
    </xf>
    <xf numFmtId="0" fontId="13" fillId="0" borderId="32" xfId="0" applyFont="1" applyBorder="1" applyAlignment="1">
      <alignment horizontal="center" vertical="center"/>
    </xf>
    <xf numFmtId="0" fontId="13" fillId="0" borderId="15" xfId="0" applyFont="1" applyBorder="1" applyAlignment="1">
      <alignment horizontal="center" vertical="center"/>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11" fillId="0" borderId="26" xfId="0" applyFont="1"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9" fillId="0" borderId="31" xfId="0" applyFont="1" applyBorder="1" applyAlignment="1">
      <alignment horizontal="left" vertical="top" wrapText="1"/>
    </xf>
    <xf numFmtId="0" fontId="9" fillId="0" borderId="30" xfId="0" applyFont="1" applyBorder="1" applyAlignment="1">
      <alignment horizontal="left" vertical="top" wrapText="1"/>
    </xf>
    <xf numFmtId="0" fontId="15" fillId="0" borderId="0" xfId="0" applyFont="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CF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de saneamiento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Línea de 116</c:v>
                </c:pt>
              </c:strCache>
            </c:strRef>
          </c:cat>
          <c:val>
            <c:numRef>
              <c:f>'GRAFICOS (3)'!$E$8:$E$10</c:f>
              <c:numCache>
                <c:formatCode>General</c:formatCode>
                <c:ptCount val="3"/>
                <c:pt idx="0">
                  <c:v>24</c:v>
                </c:pt>
                <c:pt idx="1">
                  <c:v>6</c:v>
                </c:pt>
                <c:pt idx="2">
                  <c:v>0</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1819709488"/>
        <c:axId val="1819712752"/>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CC-4B74-8F87-C13F98B4C51A}"/>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Línea de 116</c:v>
                </c:pt>
              </c:strCache>
            </c:strRef>
          </c:cat>
          <c:val>
            <c:numRef>
              <c:f>'GRAFICOS (3)'!$F$8:$F$10</c:f>
              <c:numCache>
                <c:formatCode>0.00%</c:formatCode>
                <c:ptCount val="3"/>
                <c:pt idx="0">
                  <c:v>0.8</c:v>
                </c:pt>
                <c:pt idx="1">
                  <c:v>0.2</c:v>
                </c:pt>
                <c:pt idx="2">
                  <c:v>0</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1819715472"/>
        <c:axId val="1819713296"/>
      </c:lineChart>
      <c:catAx>
        <c:axId val="181970948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9712752"/>
        <c:crosses val="autoZero"/>
        <c:auto val="1"/>
        <c:lblAlgn val="ctr"/>
        <c:lblOffset val="100"/>
        <c:noMultiLvlLbl val="0"/>
      </c:catAx>
      <c:valAx>
        <c:axId val="1819712752"/>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9709488"/>
        <c:crosses val="autoZero"/>
        <c:crossBetween val="between"/>
      </c:valAx>
      <c:valAx>
        <c:axId val="1819713296"/>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9715472"/>
        <c:crosses val="max"/>
        <c:crossBetween val="between"/>
      </c:valAx>
      <c:catAx>
        <c:axId val="1819715472"/>
        <c:scaling>
          <c:orientation val="minMax"/>
        </c:scaling>
        <c:delete val="1"/>
        <c:axPos val="b"/>
        <c:numFmt formatCode="General" sourceLinked="1"/>
        <c:majorTickMark val="none"/>
        <c:minorTickMark val="none"/>
        <c:tickLblPos val="nextTo"/>
        <c:crossAx val="181971329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Distribucion</a:t>
            </a:r>
            <a:r>
              <a:rPr lang="es-CO" baseline="0"/>
              <a:t> de </a:t>
            </a:r>
            <a:r>
              <a:rPr lang="es-CO"/>
              <a:t>Causales</a:t>
            </a:r>
            <a:r>
              <a:rPr lang="es-CO" baseline="0"/>
              <a:t> de las PQRSD</a:t>
            </a:r>
            <a:endParaRPr lang="es-CO"/>
          </a:p>
        </c:rich>
      </c:tx>
      <c:layout>
        <c:manualLayout>
          <c:xMode val="edge"/>
          <c:yMode val="edge"/>
          <c:x val="0.21470822397200351"/>
          <c:y val="3.8986354775828458E-2"/>
        </c:manualLayout>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FF00"/>
            </a:solidFill>
          </c:spPr>
          <c:explosion val="16"/>
          <c:dPt>
            <c:idx val="0"/>
            <c:bubble3D val="0"/>
            <c:spPr>
              <a:solidFill>
                <a:srgbClr val="00B0F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F79-4592-A822-3B303FCE6240}"/>
              </c:ext>
            </c:extLst>
          </c:dPt>
          <c:dPt>
            <c:idx val="1"/>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F79-4592-A822-3B303FCE6240}"/>
              </c:ext>
            </c:extLst>
          </c:dPt>
          <c:dPt>
            <c:idx val="2"/>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F79-4592-A822-3B303FCE6240}"/>
              </c:ext>
            </c:extLst>
          </c:dPt>
          <c:dPt>
            <c:idx val="3"/>
            <c:bubble3D val="0"/>
            <c:spPr>
              <a:solidFill>
                <a:srgbClr val="00FF00"/>
              </a:solidFill>
            </c:spPr>
            <c:extLst>
              <c:ext xmlns:c16="http://schemas.microsoft.com/office/drawing/2014/chart" uri="{C3380CC4-5D6E-409C-BE32-E72D297353CC}">
                <c16:uniqueId val="{00000007-DF79-4592-A822-3B303FCE6240}"/>
              </c:ext>
            </c:extLst>
          </c:dPt>
          <c:dLbls>
            <c:dLbl>
              <c:idx val="0"/>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80,95%</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1-DF79-4592-A822-3B303FCE6240}"/>
                </c:ext>
              </c:extLst>
            </c:dLbl>
            <c:dLbl>
              <c:idx val="1"/>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14,29%</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3-DF79-4592-A822-3B303FCE6240}"/>
                </c:ext>
              </c:extLst>
            </c:dLbl>
            <c:dLbl>
              <c:idx val="2"/>
              <c:layout>
                <c:manualLayout>
                  <c:x val="5.0190944881889715E-2"/>
                  <c:y val="4.2414103035128402E-2"/>
                </c:manualLayout>
              </c:layout>
              <c:tx>
                <c:rich>
                  <a:bodyPr/>
                  <a:lstStyle/>
                  <a:p>
                    <a:r>
                      <a:rPr lang="en-US"/>
                      <a:t>4,76%</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F79-4592-A822-3B303FCE6240}"/>
                </c:ext>
              </c:extLst>
            </c:dLbl>
            <c:dLbl>
              <c:idx val="3"/>
              <c:delete val="1"/>
              <c:extLst>
                <c:ext xmlns:c15="http://schemas.microsoft.com/office/drawing/2012/chart" uri="{CE6537A1-D6FC-4f65-9D91-7224C49458BB}"/>
                <c:ext xmlns:c16="http://schemas.microsoft.com/office/drawing/2014/chart" uri="{C3380CC4-5D6E-409C-BE32-E72D297353CC}">
                  <c16:uniqueId val="{00000007-DF79-4592-A822-3B303FCE6240}"/>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(3)'!$F$36:$F$39</c:f>
              <c:numCache>
                <c:formatCode>General</c:formatCode>
                <c:ptCount val="4"/>
              </c:numCache>
            </c:numRef>
          </c:val>
          <c:extLst>
            <c:ext xmlns:c16="http://schemas.microsoft.com/office/drawing/2014/chart" uri="{C3380CC4-5D6E-409C-BE32-E72D297353CC}">
              <c16:uniqueId val="{00000008-DF79-4592-A822-3B303FCE6240}"/>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DF79-4592-A822-3B303FCE624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DF79-4592-A822-3B303FCE624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DF79-4592-A822-3B303FCE624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(3)'!$G$36:$G$39</c:f>
              <c:numCache>
                <c:formatCode>0.00%</c:formatCode>
                <c:ptCount val="4"/>
              </c:numCache>
            </c:numRef>
          </c:val>
          <c:extLst>
            <c:ext xmlns:c16="http://schemas.microsoft.com/office/drawing/2014/chart" uri="{C3380CC4-5D6E-409C-BE32-E72D297353CC}">
              <c16:uniqueId val="{0000000F-DF79-4592-A822-3B303FCE624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923018</xdr:colOff>
      <xdr:row>0</xdr:row>
      <xdr:rowOff>95250</xdr:rowOff>
    </xdr:from>
    <xdr:ext cx="2172607" cy="938209"/>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0318" y="95250"/>
          <a:ext cx="2172607" cy="9382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428625</xdr:colOff>
      <xdr:row>24</xdr:row>
      <xdr:rowOff>85724</xdr:rowOff>
    </xdr:from>
    <xdr:to>
      <xdr:col>13</xdr:col>
      <xdr:colOff>428625</xdr:colOff>
      <xdr:row>37</xdr:row>
      <xdr:rowOff>390524</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LCANTARILLADO_\1.%20PQRSD\2023\CONSOLIDADO%20PQRSD%20RECLAMOS%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TIVOS"/>
      <sheetName val="Consolidado ALC"/>
      <sheetName val="RECLA FEBR"/>
      <sheetName val="GRAFICOS (3)"/>
    </sheetNames>
    <sheetDataSet>
      <sheetData sheetId="0">
        <row r="4">
          <cell r="B4">
            <v>43831</v>
          </cell>
        </row>
        <row r="5">
          <cell r="B5">
            <v>43836</v>
          </cell>
        </row>
        <row r="6">
          <cell r="B6">
            <v>43913</v>
          </cell>
        </row>
        <row r="7">
          <cell r="B7">
            <v>43930</v>
          </cell>
        </row>
        <row r="8">
          <cell r="B8">
            <v>43931</v>
          </cell>
        </row>
        <row r="9">
          <cell r="B9">
            <v>43952</v>
          </cell>
        </row>
        <row r="10">
          <cell r="B10">
            <v>43976</v>
          </cell>
        </row>
        <row r="11">
          <cell r="B11">
            <v>43997</v>
          </cell>
        </row>
        <row r="12">
          <cell r="B12">
            <v>44004</v>
          </cell>
        </row>
        <row r="13">
          <cell r="B13">
            <v>44011</v>
          </cell>
        </row>
        <row r="14">
          <cell r="B14">
            <v>44032</v>
          </cell>
        </row>
        <row r="15">
          <cell r="B15">
            <v>44050</v>
          </cell>
        </row>
        <row r="16">
          <cell r="B16">
            <v>44060</v>
          </cell>
        </row>
        <row r="17">
          <cell r="B17">
            <v>44116</v>
          </cell>
        </row>
        <row r="18">
          <cell r="B18">
            <v>44137</v>
          </cell>
        </row>
        <row r="19">
          <cell r="B19">
            <v>44151</v>
          </cell>
        </row>
        <row r="20">
          <cell r="B20">
            <v>44173</v>
          </cell>
        </row>
        <row r="21">
          <cell r="B21">
            <v>44190</v>
          </cell>
        </row>
        <row r="22">
          <cell r="B22">
            <v>44197</v>
          </cell>
        </row>
        <row r="23">
          <cell r="B23">
            <v>44207</v>
          </cell>
        </row>
        <row r="24">
          <cell r="B24">
            <v>44277</v>
          </cell>
        </row>
        <row r="25">
          <cell r="B25">
            <v>44287</v>
          </cell>
        </row>
        <row r="26">
          <cell r="B26">
            <v>44288</v>
          </cell>
        </row>
        <row r="27">
          <cell r="B27">
            <v>44317</v>
          </cell>
        </row>
        <row r="28">
          <cell r="B28">
            <v>44333</v>
          </cell>
        </row>
        <row r="29">
          <cell r="B29">
            <v>44354</v>
          </cell>
        </row>
        <row r="30">
          <cell r="B30">
            <v>44361</v>
          </cell>
        </row>
        <row r="31">
          <cell r="B31">
            <v>44382</v>
          </cell>
        </row>
        <row r="32">
          <cell r="B32">
            <v>44397</v>
          </cell>
        </row>
        <row r="33">
          <cell r="B33">
            <v>44415</v>
          </cell>
        </row>
        <row r="34">
          <cell r="B34">
            <v>44424</v>
          </cell>
        </row>
        <row r="35">
          <cell r="B35">
            <v>44487</v>
          </cell>
        </row>
        <row r="36">
          <cell r="B36">
            <v>44501</v>
          </cell>
        </row>
        <row r="37">
          <cell r="B37">
            <v>44515</v>
          </cell>
        </row>
        <row r="38">
          <cell r="B38">
            <v>44538</v>
          </cell>
        </row>
        <row r="39">
          <cell r="B39">
            <v>44555</v>
          </cell>
        </row>
        <row r="40">
          <cell r="B40">
            <v>44562</v>
          </cell>
        </row>
        <row r="41">
          <cell r="B41">
            <v>44571</v>
          </cell>
        </row>
        <row r="42">
          <cell r="B42">
            <v>44641</v>
          </cell>
        </row>
        <row r="43">
          <cell r="B43">
            <v>44662</v>
          </cell>
        </row>
        <row r="44">
          <cell r="B44">
            <v>44663</v>
          </cell>
        </row>
        <row r="45">
          <cell r="B45">
            <v>44664</v>
          </cell>
        </row>
        <row r="46">
          <cell r="B46">
            <v>44665</v>
          </cell>
        </row>
        <row r="47">
          <cell r="B47">
            <v>44666</v>
          </cell>
        </row>
        <row r="48">
          <cell r="B48">
            <v>44682</v>
          </cell>
        </row>
        <row r="49">
          <cell r="B49">
            <v>44711</v>
          </cell>
        </row>
        <row r="50">
          <cell r="B50">
            <v>44732</v>
          </cell>
        </row>
        <row r="51">
          <cell r="B51">
            <v>44739</v>
          </cell>
        </row>
        <row r="52">
          <cell r="B52">
            <v>44746</v>
          </cell>
        </row>
        <row r="53">
          <cell r="B53">
            <v>44762</v>
          </cell>
        </row>
        <row r="54">
          <cell r="B54">
            <v>44780</v>
          </cell>
        </row>
        <row r="55">
          <cell r="B55">
            <v>44788</v>
          </cell>
        </row>
        <row r="56">
          <cell r="B56">
            <v>44851</v>
          </cell>
        </row>
        <row r="57">
          <cell r="B57">
            <v>44872</v>
          </cell>
        </row>
        <row r="58">
          <cell r="B58">
            <v>44879</v>
          </cell>
        </row>
        <row r="59">
          <cell r="B59">
            <v>44903</v>
          </cell>
        </row>
        <row r="60">
          <cell r="B60">
            <v>44920</v>
          </cell>
        </row>
        <row r="61">
          <cell r="B61">
            <v>44921</v>
          </cell>
        </row>
        <row r="62">
          <cell r="B62">
            <v>44935</v>
          </cell>
        </row>
        <row r="63">
          <cell r="B63">
            <v>45005</v>
          </cell>
        </row>
        <row r="64">
          <cell r="B64">
            <v>45022</v>
          </cell>
        </row>
        <row r="65">
          <cell r="B65">
            <v>45023</v>
          </cell>
        </row>
        <row r="66">
          <cell r="B66">
            <v>45047</v>
          </cell>
        </row>
        <row r="67">
          <cell r="B67">
            <v>45068</v>
          </cell>
        </row>
        <row r="68">
          <cell r="B68">
            <v>45089</v>
          </cell>
        </row>
        <row r="69">
          <cell r="B69">
            <v>45096</v>
          </cell>
        </row>
        <row r="70">
          <cell r="B70">
            <v>45110</v>
          </cell>
        </row>
        <row r="71">
          <cell r="B71">
            <v>45127</v>
          </cell>
        </row>
        <row r="72">
          <cell r="B72">
            <v>45145</v>
          </cell>
        </row>
        <row r="73">
          <cell r="B73">
            <v>45159</v>
          </cell>
        </row>
        <row r="74">
          <cell r="B74">
            <v>45215</v>
          </cell>
        </row>
        <row r="75">
          <cell r="B75">
            <v>45236</v>
          </cell>
        </row>
        <row r="76">
          <cell r="B76">
            <v>45243</v>
          </cell>
        </row>
        <row r="77">
          <cell r="B77">
            <v>45268</v>
          </cell>
        </row>
        <row r="78">
          <cell r="B78">
            <v>45285</v>
          </cell>
        </row>
        <row r="79">
          <cell r="B79">
            <v>45292</v>
          </cell>
        </row>
        <row r="80">
          <cell r="B80">
            <v>45299</v>
          </cell>
        </row>
        <row r="81">
          <cell r="B81">
            <v>45376</v>
          </cell>
        </row>
        <row r="82">
          <cell r="B82">
            <v>45379</v>
          </cell>
        </row>
        <row r="83">
          <cell r="B83">
            <v>45380</v>
          </cell>
        </row>
        <row r="84">
          <cell r="B84">
            <v>45413</v>
          </cell>
        </row>
        <row r="85">
          <cell r="B85">
            <v>45425</v>
          </cell>
        </row>
        <row r="86">
          <cell r="B86">
            <v>45446</v>
          </cell>
        </row>
        <row r="87">
          <cell r="B87">
            <v>45453</v>
          </cell>
        </row>
        <row r="88">
          <cell r="B88">
            <v>45474</v>
          </cell>
        </row>
        <row r="89">
          <cell r="B89">
            <v>45493</v>
          </cell>
        </row>
        <row r="90">
          <cell r="B90">
            <v>45511</v>
          </cell>
        </row>
        <row r="91">
          <cell r="B91">
            <v>45523</v>
          </cell>
        </row>
        <row r="92">
          <cell r="B92">
            <v>45579</v>
          </cell>
        </row>
        <row r="93">
          <cell r="B93">
            <v>45600</v>
          </cell>
        </row>
        <row r="94">
          <cell r="B94">
            <v>45607</v>
          </cell>
        </row>
        <row r="95">
          <cell r="B95">
            <v>45634</v>
          </cell>
        </row>
        <row r="96">
          <cell r="B96">
            <v>45651</v>
          </cell>
        </row>
        <row r="97">
          <cell r="B97">
            <v>45658</v>
          </cell>
        </row>
        <row r="98">
          <cell r="B98">
            <v>45663</v>
          </cell>
        </row>
        <row r="99">
          <cell r="B99">
            <v>45740</v>
          </cell>
        </row>
        <row r="100">
          <cell r="B100">
            <v>45764</v>
          </cell>
        </row>
        <row r="101">
          <cell r="B101">
            <v>45765</v>
          </cell>
        </row>
        <row r="102">
          <cell r="B102">
            <v>45778</v>
          </cell>
        </row>
        <row r="103">
          <cell r="B103">
            <v>45810</v>
          </cell>
        </row>
        <row r="104">
          <cell r="B104">
            <v>45831</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canchilamaykeI5@gmail.com" TargetMode="External"/><Relationship Id="rId3" Type="http://schemas.openxmlformats.org/officeDocument/2006/relationships/hyperlink" Target="mailto:armando.montes@barrancabermeja.gov.vo" TargetMode="External"/><Relationship Id="rId7" Type="http://schemas.openxmlformats.org/officeDocument/2006/relationships/hyperlink" Target="http://192.168.1.19:81/orfeo/verradicado.php?verrad=20231200027751&amp;PHPSESSID=20231200027751VC&amp;adodb_next_page=1&amp;depeBuscada=&amp;filtroSelect=&amp;tpAnulacion=&amp;carpeta=4&amp;tipo_carp=" TargetMode="External"/><Relationship Id="rId2" Type="http://schemas.openxmlformats.org/officeDocument/2006/relationships/hyperlink" Target="mailto:colombiavivirinmobiliaria@gmail.com" TargetMode="External"/><Relationship Id="rId1" Type="http://schemas.openxmlformats.org/officeDocument/2006/relationships/hyperlink" Target="mailto:mauricio.751@hotmail.com" TargetMode="External"/><Relationship Id="rId6" Type="http://schemas.openxmlformats.org/officeDocument/2006/relationships/hyperlink" Target="mailto:jalbertoduque@yahoo.com" TargetMode="External"/><Relationship Id="rId11" Type="http://schemas.openxmlformats.org/officeDocument/2006/relationships/drawing" Target="../drawings/drawing2.xml"/><Relationship Id="rId5" Type="http://schemas.openxmlformats.org/officeDocument/2006/relationships/hyperlink" Target="mailto:jaipeza@hotmail.com" TargetMode="External"/><Relationship Id="rId10" Type="http://schemas.openxmlformats.org/officeDocument/2006/relationships/printerSettings" Target="../printerSettings/printerSettings2.bin"/><Relationship Id="rId4" Type="http://schemas.openxmlformats.org/officeDocument/2006/relationships/hyperlink" Target="mailto:colombiavivirinmobiliaria@gmail.com" TargetMode="External"/><Relationship Id="rId9" Type="http://schemas.openxmlformats.org/officeDocument/2006/relationships/hyperlink" Target="mailto:dayix.more10@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104"/>
  <sheetViews>
    <sheetView workbookViewId="0">
      <selection activeCell="E49" sqref="E49"/>
    </sheetView>
  </sheetViews>
  <sheetFormatPr baseColWidth="10" defaultRowHeight="14.5"/>
  <sheetData>
    <row r="4" spans="2:4">
      <c r="B4" s="25">
        <v>43831</v>
      </c>
    </row>
    <row r="5" spans="2:4">
      <c r="B5" s="25">
        <v>43836</v>
      </c>
    </row>
    <row r="6" spans="2:4">
      <c r="B6" s="25">
        <v>43913</v>
      </c>
    </row>
    <row r="7" spans="2:4">
      <c r="B7" s="25">
        <v>43930</v>
      </c>
      <c r="D7">
        <v>15</v>
      </c>
    </row>
    <row r="8" spans="2:4">
      <c r="B8" s="25">
        <v>43931</v>
      </c>
    </row>
    <row r="9" spans="2:4">
      <c r="B9" s="25">
        <v>43952</v>
      </c>
    </row>
    <row r="10" spans="2:4">
      <c r="B10" s="25">
        <v>43976</v>
      </c>
    </row>
    <row r="11" spans="2:4">
      <c r="B11" s="25">
        <v>43997</v>
      </c>
    </row>
    <row r="12" spans="2:4">
      <c r="B12" s="25">
        <v>44004</v>
      </c>
    </row>
    <row r="13" spans="2:4">
      <c r="B13" s="25">
        <v>44011</v>
      </c>
    </row>
    <row r="14" spans="2:4">
      <c r="B14" s="25">
        <v>44032</v>
      </c>
    </row>
    <row r="15" spans="2:4">
      <c r="B15" s="25">
        <v>44050</v>
      </c>
    </row>
    <row r="16" spans="2:4">
      <c r="B16" s="25">
        <v>44060</v>
      </c>
    </row>
    <row r="17" spans="2:2">
      <c r="B17" s="25">
        <v>44116</v>
      </c>
    </row>
    <row r="18" spans="2:2">
      <c r="B18" s="25">
        <v>44137</v>
      </c>
    </row>
    <row r="19" spans="2:2">
      <c r="B19" s="25">
        <v>44151</v>
      </c>
    </row>
    <row r="20" spans="2:2">
      <c r="B20" s="25">
        <v>44173</v>
      </c>
    </row>
    <row r="21" spans="2:2">
      <c r="B21" s="25">
        <v>44190</v>
      </c>
    </row>
    <row r="22" spans="2:2">
      <c r="B22" s="25">
        <v>44197</v>
      </c>
    </row>
    <row r="23" spans="2:2">
      <c r="B23" s="25">
        <v>44207</v>
      </c>
    </row>
    <row r="24" spans="2:2">
      <c r="B24" s="25">
        <v>44277</v>
      </c>
    </row>
    <row r="25" spans="2:2">
      <c r="B25" s="25">
        <v>44287</v>
      </c>
    </row>
    <row r="26" spans="2:2">
      <c r="B26" s="25">
        <v>44288</v>
      </c>
    </row>
    <row r="27" spans="2:2">
      <c r="B27" s="25">
        <v>44317</v>
      </c>
    </row>
    <row r="28" spans="2:2">
      <c r="B28" s="25">
        <v>44333</v>
      </c>
    </row>
    <row r="29" spans="2:2">
      <c r="B29" s="25">
        <v>44354</v>
      </c>
    </row>
    <row r="30" spans="2:2">
      <c r="B30" s="25">
        <v>44361</v>
      </c>
    </row>
    <row r="31" spans="2:2">
      <c r="B31" s="25">
        <v>44382</v>
      </c>
    </row>
    <row r="32" spans="2:2">
      <c r="B32" s="25">
        <v>44397</v>
      </c>
    </row>
    <row r="33" spans="2:2">
      <c r="B33" s="25">
        <v>44415</v>
      </c>
    </row>
    <row r="34" spans="2:2">
      <c r="B34" s="25">
        <v>44424</v>
      </c>
    </row>
    <row r="35" spans="2:2">
      <c r="B35" s="25">
        <v>44487</v>
      </c>
    </row>
    <row r="36" spans="2:2">
      <c r="B36" s="25">
        <v>44501</v>
      </c>
    </row>
    <row r="37" spans="2:2">
      <c r="B37" s="25">
        <v>44515</v>
      </c>
    </row>
    <row r="38" spans="2:2">
      <c r="B38" s="25">
        <v>44538</v>
      </c>
    </row>
    <row r="39" spans="2:2">
      <c r="B39" s="25">
        <v>44555</v>
      </c>
    </row>
    <row r="40" spans="2:2">
      <c r="B40" s="25">
        <v>44562</v>
      </c>
    </row>
    <row r="41" spans="2:2">
      <c r="B41" s="25">
        <v>44571</v>
      </c>
    </row>
    <row r="42" spans="2:2">
      <c r="B42" s="25">
        <v>44641</v>
      </c>
    </row>
    <row r="43" spans="2:2">
      <c r="B43" s="25">
        <v>44662</v>
      </c>
    </row>
    <row r="44" spans="2:2">
      <c r="B44" s="25">
        <v>44663</v>
      </c>
    </row>
    <row r="45" spans="2:2">
      <c r="B45" s="25">
        <v>44664</v>
      </c>
    </row>
    <row r="46" spans="2:2">
      <c r="B46" s="25">
        <v>44665</v>
      </c>
    </row>
    <row r="47" spans="2:2">
      <c r="B47" s="25">
        <v>44666</v>
      </c>
    </row>
    <row r="48" spans="2:2">
      <c r="B48" s="25">
        <v>44682</v>
      </c>
    </row>
    <row r="49" spans="2:2">
      <c r="B49" s="25">
        <v>44711</v>
      </c>
    </row>
    <row r="50" spans="2:2">
      <c r="B50" s="25">
        <v>44732</v>
      </c>
    </row>
    <row r="51" spans="2:2">
      <c r="B51" s="25">
        <v>44739</v>
      </c>
    </row>
    <row r="52" spans="2:2">
      <c r="B52" s="25">
        <v>44746</v>
      </c>
    </row>
    <row r="53" spans="2:2">
      <c r="B53" s="25">
        <v>44762</v>
      </c>
    </row>
    <row r="54" spans="2:2">
      <c r="B54" s="25">
        <v>44780</v>
      </c>
    </row>
    <row r="55" spans="2:2">
      <c r="B55" s="25">
        <v>44788</v>
      </c>
    </row>
    <row r="56" spans="2:2">
      <c r="B56" s="25">
        <v>44851</v>
      </c>
    </row>
    <row r="57" spans="2:2">
      <c r="B57" s="25">
        <v>44872</v>
      </c>
    </row>
    <row r="58" spans="2:2">
      <c r="B58" s="25">
        <v>44879</v>
      </c>
    </row>
    <row r="59" spans="2:2">
      <c r="B59" s="25">
        <v>44903</v>
      </c>
    </row>
    <row r="60" spans="2:2">
      <c r="B60" s="25">
        <v>44920</v>
      </c>
    </row>
    <row r="61" spans="2:2">
      <c r="B61" s="25">
        <v>44927</v>
      </c>
    </row>
    <row r="62" spans="2:2">
      <c r="B62" s="25">
        <v>44935</v>
      </c>
    </row>
    <row r="63" spans="2:2">
      <c r="B63" s="25">
        <v>45005</v>
      </c>
    </row>
    <row r="64" spans="2:2">
      <c r="B64" s="25">
        <v>45022</v>
      </c>
    </row>
    <row r="65" spans="2:2">
      <c r="B65" s="25">
        <v>45023</v>
      </c>
    </row>
    <row r="66" spans="2:2">
      <c r="B66" s="25">
        <v>45047</v>
      </c>
    </row>
    <row r="67" spans="2:2">
      <c r="B67" s="25">
        <v>45068</v>
      </c>
    </row>
    <row r="68" spans="2:2">
      <c r="B68" s="25">
        <v>45089</v>
      </c>
    </row>
    <row r="69" spans="2:2">
      <c r="B69" s="25">
        <v>45096</v>
      </c>
    </row>
    <row r="70" spans="2:2">
      <c r="B70" s="25">
        <v>45110</v>
      </c>
    </row>
    <row r="71" spans="2:2">
      <c r="B71" s="25">
        <v>45127</v>
      </c>
    </row>
    <row r="72" spans="2:2">
      <c r="B72" s="25">
        <v>45145</v>
      </c>
    </row>
    <row r="73" spans="2:2">
      <c r="B73" s="25">
        <v>45159</v>
      </c>
    </row>
    <row r="74" spans="2:2">
      <c r="B74" s="25">
        <v>45215</v>
      </c>
    </row>
    <row r="75" spans="2:2">
      <c r="B75" s="25">
        <v>45236</v>
      </c>
    </row>
    <row r="76" spans="2:2">
      <c r="B76" s="25">
        <v>45243</v>
      </c>
    </row>
    <row r="77" spans="2:2">
      <c r="B77" s="25">
        <v>45268</v>
      </c>
    </row>
    <row r="78" spans="2:2">
      <c r="B78" s="25">
        <v>45285</v>
      </c>
    </row>
    <row r="79" spans="2:2">
      <c r="B79" s="25">
        <v>45292</v>
      </c>
    </row>
    <row r="80" spans="2:2">
      <c r="B80" s="25">
        <v>45299</v>
      </c>
    </row>
    <row r="81" spans="2:2">
      <c r="B81" s="25">
        <v>45376</v>
      </c>
    </row>
    <row r="82" spans="2:2">
      <c r="B82" s="25">
        <v>45379</v>
      </c>
    </row>
    <row r="83" spans="2:2">
      <c r="B83" s="25">
        <v>45380</v>
      </c>
    </row>
    <row r="84" spans="2:2">
      <c r="B84" s="25">
        <v>45413</v>
      </c>
    </row>
    <row r="85" spans="2:2">
      <c r="B85" s="25">
        <v>45425</v>
      </c>
    </row>
    <row r="86" spans="2:2">
      <c r="B86" s="25">
        <v>45446</v>
      </c>
    </row>
    <row r="87" spans="2:2">
      <c r="B87" s="25">
        <v>45453</v>
      </c>
    </row>
    <row r="88" spans="2:2">
      <c r="B88" s="25">
        <v>45474</v>
      </c>
    </row>
    <row r="89" spans="2:2">
      <c r="B89" s="25">
        <v>45493</v>
      </c>
    </row>
    <row r="90" spans="2:2">
      <c r="B90" s="25">
        <v>45511</v>
      </c>
    </row>
    <row r="91" spans="2:2">
      <c r="B91" s="25">
        <v>45523</v>
      </c>
    </row>
    <row r="92" spans="2:2">
      <c r="B92" s="25">
        <v>45579</v>
      </c>
    </row>
    <row r="93" spans="2:2">
      <c r="B93" s="25">
        <v>45600</v>
      </c>
    </row>
    <row r="94" spans="2:2">
      <c r="B94" s="25">
        <v>45607</v>
      </c>
    </row>
    <row r="95" spans="2:2">
      <c r="B95" s="25">
        <v>45634</v>
      </c>
    </row>
    <row r="96" spans="2:2">
      <c r="B96" s="25">
        <v>45651</v>
      </c>
    </row>
    <row r="97" spans="2:2">
      <c r="B97" s="25">
        <v>45658</v>
      </c>
    </row>
    <row r="98" spans="2:2">
      <c r="B98" s="25">
        <v>45663</v>
      </c>
    </row>
    <row r="99" spans="2:2">
      <c r="B99" s="25">
        <v>45740</v>
      </c>
    </row>
    <row r="100" spans="2:2">
      <c r="B100" s="25">
        <v>45764</v>
      </c>
    </row>
    <row r="101" spans="2:2">
      <c r="B101" s="25">
        <v>45765</v>
      </c>
    </row>
    <row r="102" spans="2:2">
      <c r="B102" s="25">
        <v>45778</v>
      </c>
    </row>
    <row r="103" spans="2:2">
      <c r="B103" s="25">
        <v>45810</v>
      </c>
    </row>
    <row r="104" spans="2:2">
      <c r="B104" s="25">
        <v>45831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10" zoomScale="80" zoomScaleNormal="80" workbookViewId="0">
      <selection activeCell="B3" sqref="B3:H4"/>
    </sheetView>
  </sheetViews>
  <sheetFormatPr baseColWidth="10" defaultColWidth="11.453125" defaultRowHeight="15.5"/>
  <cols>
    <col min="1" max="1" width="36" style="26" customWidth="1"/>
    <col min="2" max="2" width="11.7265625" style="26" bestFit="1" customWidth="1"/>
    <col min="3" max="3" width="12.54296875" style="26" customWidth="1"/>
    <col min="4" max="4" width="11.453125" style="26"/>
    <col min="5" max="5" width="13.26953125" style="26" customWidth="1"/>
    <col min="6" max="6" width="15.453125" style="26" customWidth="1"/>
    <col min="7" max="8" width="11.453125" style="26"/>
    <col min="9" max="9" width="18.1796875" style="26" customWidth="1"/>
    <col min="10" max="10" width="15.54296875" style="26" customWidth="1"/>
    <col min="11" max="16384" width="11.453125" style="26"/>
  </cols>
  <sheetData>
    <row r="1" spans="1:10" ht="24.75" customHeight="1">
      <c r="A1" s="127"/>
      <c r="B1" s="128" t="s">
        <v>51</v>
      </c>
      <c r="C1" s="128"/>
      <c r="D1" s="128"/>
      <c r="E1" s="128"/>
      <c r="F1" s="128"/>
      <c r="G1" s="128"/>
      <c r="H1" s="128"/>
      <c r="I1" s="129" t="s">
        <v>61</v>
      </c>
      <c r="J1" s="129"/>
    </row>
    <row r="2" spans="1:10" ht="24.75" customHeight="1">
      <c r="A2" s="127"/>
      <c r="B2" s="128"/>
      <c r="C2" s="128"/>
      <c r="D2" s="128"/>
      <c r="E2" s="128"/>
      <c r="F2" s="128"/>
      <c r="G2" s="128"/>
      <c r="H2" s="128"/>
      <c r="I2" s="129" t="s">
        <v>49</v>
      </c>
      <c r="J2" s="129"/>
    </row>
    <row r="3" spans="1:10" ht="24.75" customHeight="1">
      <c r="A3" s="127"/>
      <c r="B3" s="130" t="s">
        <v>197</v>
      </c>
      <c r="C3" s="130"/>
      <c r="D3" s="130"/>
      <c r="E3" s="130"/>
      <c r="F3" s="130"/>
      <c r="G3" s="130"/>
      <c r="H3" s="130"/>
      <c r="I3" s="129" t="s">
        <v>47</v>
      </c>
      <c r="J3" s="129"/>
    </row>
    <row r="4" spans="1:10" s="27" customFormat="1" ht="32.25" customHeight="1">
      <c r="A4" s="127"/>
      <c r="B4" s="130"/>
      <c r="C4" s="130"/>
      <c r="D4" s="130"/>
      <c r="E4" s="130"/>
      <c r="F4" s="130"/>
      <c r="G4" s="130"/>
      <c r="H4" s="130"/>
      <c r="I4" s="131" t="s">
        <v>46</v>
      </c>
      <c r="J4" s="131"/>
    </row>
    <row r="5" spans="1:10" s="31" customFormat="1" ht="31.5" thickBot="1">
      <c r="A5" s="28" t="s">
        <v>62</v>
      </c>
      <c r="B5" s="106" t="s">
        <v>262</v>
      </c>
      <c r="C5" s="106"/>
      <c r="D5" s="106"/>
      <c r="E5" s="106"/>
      <c r="F5" s="106"/>
      <c r="G5" s="29"/>
      <c r="H5" s="29"/>
      <c r="I5" s="30" t="s">
        <v>63</v>
      </c>
      <c r="J5" s="82" t="s">
        <v>196</v>
      </c>
    </row>
    <row r="6" spans="1:10">
      <c r="A6" s="107" t="s">
        <v>64</v>
      </c>
      <c r="B6" s="108"/>
      <c r="C6" s="109"/>
      <c r="D6" s="109"/>
      <c r="E6" s="109"/>
      <c r="F6" s="109"/>
      <c r="G6" s="109"/>
      <c r="H6" s="109"/>
      <c r="I6" s="109"/>
      <c r="J6" s="110"/>
    </row>
    <row r="7" spans="1:10" ht="36" customHeight="1">
      <c r="A7" s="111" t="s">
        <v>65</v>
      </c>
      <c r="B7" s="113" t="s">
        <v>66</v>
      </c>
      <c r="C7" s="115" t="s">
        <v>67</v>
      </c>
      <c r="D7" s="116"/>
      <c r="E7" s="116"/>
      <c r="F7" s="116"/>
      <c r="G7" s="116"/>
      <c r="H7" s="116"/>
      <c r="I7" s="117"/>
      <c r="J7" s="32" t="s">
        <v>68</v>
      </c>
    </row>
    <row r="8" spans="1:10" ht="65.25" customHeight="1">
      <c r="A8" s="112"/>
      <c r="B8" s="114"/>
      <c r="C8" s="33" t="s">
        <v>69</v>
      </c>
      <c r="D8" s="34" t="s">
        <v>70</v>
      </c>
      <c r="E8" s="33" t="s">
        <v>71</v>
      </c>
      <c r="F8" s="33" t="s">
        <v>72</v>
      </c>
      <c r="G8" s="33" t="s">
        <v>73</v>
      </c>
      <c r="H8" s="33" t="s">
        <v>74</v>
      </c>
      <c r="I8" s="33" t="s">
        <v>75</v>
      </c>
      <c r="J8" s="32"/>
    </row>
    <row r="9" spans="1:10">
      <c r="A9" s="35" t="s">
        <v>76</v>
      </c>
      <c r="B9" s="36">
        <v>30</v>
      </c>
      <c r="C9" s="37">
        <v>0</v>
      </c>
      <c r="D9" s="37">
        <v>24</v>
      </c>
      <c r="E9" s="37">
        <v>0</v>
      </c>
      <c r="F9" s="37">
        <v>6</v>
      </c>
      <c r="G9" s="37">
        <v>0</v>
      </c>
      <c r="H9" s="37">
        <v>0</v>
      </c>
      <c r="I9" s="37">
        <v>0</v>
      </c>
      <c r="J9" s="38"/>
    </row>
    <row r="10" spans="1:10">
      <c r="A10" s="35" t="s">
        <v>77</v>
      </c>
      <c r="B10" s="36"/>
      <c r="C10" s="37">
        <v>0</v>
      </c>
      <c r="D10" s="37">
        <v>0</v>
      </c>
      <c r="E10" s="37">
        <v>0</v>
      </c>
      <c r="F10" s="37">
        <v>0</v>
      </c>
      <c r="G10" s="37">
        <v>0</v>
      </c>
      <c r="H10" s="37">
        <v>0</v>
      </c>
      <c r="I10" s="37">
        <v>0</v>
      </c>
      <c r="J10" s="39"/>
    </row>
    <row r="11" spans="1:10">
      <c r="A11" s="35" t="s">
        <v>58</v>
      </c>
      <c r="B11" s="40">
        <f>SUM(C11:H11)</f>
        <v>0</v>
      </c>
      <c r="C11" s="37">
        <v>0</v>
      </c>
      <c r="D11" s="37">
        <v>0</v>
      </c>
      <c r="E11" s="37">
        <v>0</v>
      </c>
      <c r="F11" s="37">
        <v>0</v>
      </c>
      <c r="G11" s="37">
        <v>0</v>
      </c>
      <c r="H11" s="41">
        <v>0</v>
      </c>
      <c r="I11" s="37">
        <v>0</v>
      </c>
      <c r="J11" s="42"/>
    </row>
    <row r="12" spans="1:10">
      <c r="A12" s="35" t="s">
        <v>78</v>
      </c>
      <c r="B12" s="36"/>
      <c r="C12" s="37">
        <v>0</v>
      </c>
      <c r="D12" s="37">
        <v>0</v>
      </c>
      <c r="E12" s="37">
        <v>0</v>
      </c>
      <c r="F12" s="37">
        <v>0</v>
      </c>
      <c r="G12" s="37">
        <v>0</v>
      </c>
      <c r="H12" s="37">
        <v>0</v>
      </c>
      <c r="I12" s="37">
        <v>0</v>
      </c>
      <c r="J12" s="39"/>
    </row>
    <row r="13" spans="1:10" ht="31">
      <c r="A13" s="43" t="s">
        <v>79</v>
      </c>
      <c r="B13" s="44">
        <v>0</v>
      </c>
      <c r="C13" s="37">
        <v>0</v>
      </c>
      <c r="D13" s="45">
        <v>0</v>
      </c>
      <c r="E13" s="37">
        <v>0</v>
      </c>
      <c r="F13" s="45">
        <v>0</v>
      </c>
      <c r="G13" s="37">
        <v>0</v>
      </c>
      <c r="H13" s="45">
        <v>0</v>
      </c>
      <c r="I13" s="37">
        <v>0</v>
      </c>
      <c r="J13" s="46"/>
    </row>
    <row r="14" spans="1:10" ht="16" thickBot="1">
      <c r="A14" s="43" t="s">
        <v>80</v>
      </c>
      <c r="B14" s="44"/>
      <c r="C14" s="37">
        <v>0</v>
      </c>
      <c r="D14" s="45">
        <v>0</v>
      </c>
      <c r="E14" s="37">
        <v>0</v>
      </c>
      <c r="F14" s="45">
        <v>0</v>
      </c>
      <c r="G14" s="37">
        <v>0</v>
      </c>
      <c r="H14" s="45">
        <v>0</v>
      </c>
      <c r="I14" s="37">
        <v>0</v>
      </c>
      <c r="J14" s="46"/>
    </row>
    <row r="15" spans="1:10" s="31" customFormat="1" ht="27" customHeight="1" thickBot="1">
      <c r="A15" s="94" t="s">
        <v>81</v>
      </c>
      <c r="B15" s="95">
        <f>SUM(B9:B14)</f>
        <v>30</v>
      </c>
      <c r="C15" s="95">
        <f t="shared" ref="C15:H15" si="0">SUM(C9:C14)</f>
        <v>0</v>
      </c>
      <c r="D15" s="95">
        <f>SUM(D9:D14)</f>
        <v>24</v>
      </c>
      <c r="E15" s="95">
        <f t="shared" si="0"/>
        <v>0</v>
      </c>
      <c r="F15" s="95">
        <f t="shared" si="0"/>
        <v>6</v>
      </c>
      <c r="G15" s="95">
        <f t="shared" si="0"/>
        <v>0</v>
      </c>
      <c r="H15" s="95">
        <f t="shared" si="0"/>
        <v>0</v>
      </c>
      <c r="I15" s="95"/>
      <c r="J15" s="96"/>
    </row>
    <row r="16" spans="1:10" s="51" customFormat="1" ht="32.25" customHeight="1">
      <c r="A16" s="47" t="s">
        <v>82</v>
      </c>
      <c r="B16" s="48">
        <v>20</v>
      </c>
      <c r="C16" s="49"/>
      <c r="D16" s="49"/>
      <c r="E16" s="49"/>
      <c r="F16" s="49"/>
      <c r="G16" s="49"/>
      <c r="H16" s="49"/>
      <c r="I16" s="50"/>
      <c r="J16" s="32"/>
    </row>
    <row r="17" spans="1:10" ht="33" customHeight="1">
      <c r="A17" s="35" t="s">
        <v>83</v>
      </c>
      <c r="B17" s="52">
        <v>7</v>
      </c>
      <c r="C17" s="53"/>
      <c r="D17" s="53"/>
      <c r="E17" s="53"/>
      <c r="F17" s="53"/>
      <c r="G17" s="53"/>
      <c r="H17" s="53"/>
      <c r="I17" s="54"/>
      <c r="J17" s="55"/>
    </row>
    <row r="18" spans="1:10" ht="35.25" customHeight="1">
      <c r="A18" s="35" t="s">
        <v>84</v>
      </c>
      <c r="B18" s="52">
        <v>30</v>
      </c>
      <c r="C18" s="53"/>
      <c r="D18" s="53"/>
      <c r="E18" s="53"/>
      <c r="F18" s="53"/>
      <c r="G18" s="53"/>
      <c r="H18" s="53"/>
      <c r="I18" s="54"/>
      <c r="J18" s="55"/>
    </row>
    <row r="19" spans="1:10" ht="27" customHeight="1">
      <c r="A19" s="35" t="s">
        <v>85</v>
      </c>
      <c r="B19" s="53">
        <v>20</v>
      </c>
      <c r="C19" s="53"/>
      <c r="D19" s="53"/>
      <c r="E19" s="53"/>
      <c r="F19" s="53"/>
      <c r="G19" s="53"/>
      <c r="H19" s="53"/>
      <c r="I19" s="54"/>
      <c r="J19" s="55"/>
    </row>
    <row r="20" spans="1:10" ht="27" customHeight="1">
      <c r="A20" s="35" t="s">
        <v>86</v>
      </c>
      <c r="B20" s="53">
        <v>20</v>
      </c>
      <c r="C20" s="53"/>
      <c r="D20" s="53"/>
      <c r="E20" s="53"/>
      <c r="F20" s="53"/>
      <c r="G20" s="53"/>
      <c r="H20" s="53"/>
      <c r="I20" s="54"/>
      <c r="J20" s="55"/>
    </row>
    <row r="21" spans="1:10" ht="27" customHeight="1">
      <c r="A21" s="43" t="s">
        <v>87</v>
      </c>
      <c r="B21" s="56">
        <v>7</v>
      </c>
      <c r="C21" s="57"/>
      <c r="D21" s="57"/>
      <c r="E21" s="57"/>
      <c r="F21" s="57"/>
      <c r="G21" s="57"/>
      <c r="H21" s="57"/>
      <c r="I21" s="58"/>
      <c r="J21" s="59"/>
    </row>
    <row r="22" spans="1:10" ht="59.25" customHeight="1" thickBot="1">
      <c r="A22" s="60" t="s">
        <v>88</v>
      </c>
      <c r="B22" s="61">
        <v>0</v>
      </c>
      <c r="C22" s="62"/>
      <c r="D22" s="62"/>
      <c r="E22" s="62"/>
      <c r="F22" s="62"/>
      <c r="G22" s="62"/>
      <c r="H22" s="62"/>
      <c r="I22" s="63"/>
      <c r="J22" s="64"/>
    </row>
    <row r="23" spans="1:10" ht="59.25" customHeight="1" thickBot="1">
      <c r="A23" s="60" t="s">
        <v>89</v>
      </c>
      <c r="B23" s="61">
        <v>4</v>
      </c>
      <c r="C23" s="62"/>
      <c r="D23" s="62"/>
      <c r="E23" s="62"/>
      <c r="F23" s="62"/>
      <c r="G23" s="62"/>
      <c r="H23" s="62"/>
      <c r="I23" s="63"/>
      <c r="J23" s="64"/>
    </row>
    <row r="24" spans="1:10" ht="16" thickBot="1">
      <c r="A24" s="118" t="s">
        <v>198</v>
      </c>
      <c r="B24" s="119"/>
      <c r="C24" s="120"/>
      <c r="D24" s="120"/>
      <c r="E24" s="120"/>
      <c r="F24" s="120"/>
      <c r="G24" s="120"/>
      <c r="H24" s="120"/>
      <c r="I24" s="120"/>
      <c r="J24" s="121"/>
    </row>
    <row r="25" spans="1:10" ht="16" thickBot="1">
      <c r="A25" s="122" t="s">
        <v>90</v>
      </c>
      <c r="B25" s="123"/>
      <c r="C25" s="124"/>
      <c r="D25" s="124"/>
      <c r="E25" s="124"/>
      <c r="F25" s="124"/>
      <c r="G25" s="124"/>
      <c r="H25" s="124"/>
      <c r="I25" s="124"/>
      <c r="J25" s="125"/>
    </row>
    <row r="27" spans="1:10" s="65" customFormat="1" ht="56.25" customHeight="1">
      <c r="A27" s="105" t="s">
        <v>91</v>
      </c>
      <c r="B27" s="105"/>
      <c r="C27" s="105"/>
      <c r="D27" s="105"/>
      <c r="E27" s="105"/>
      <c r="F27" s="105"/>
      <c r="G27" s="105"/>
      <c r="H27" s="105"/>
      <c r="I27" s="105"/>
      <c r="J27" s="105"/>
    </row>
    <row r="28" spans="1:10" ht="38.25" customHeight="1">
      <c r="A28" s="105" t="s">
        <v>92</v>
      </c>
      <c r="B28" s="105"/>
      <c r="C28" s="105"/>
      <c r="D28" s="105"/>
      <c r="E28" s="105"/>
      <c r="F28" s="105"/>
      <c r="G28" s="105"/>
      <c r="H28" s="105"/>
      <c r="I28" s="105"/>
      <c r="J28" s="105"/>
    </row>
    <row r="29" spans="1:10" ht="54.75" customHeight="1">
      <c r="A29" s="126" t="s">
        <v>93</v>
      </c>
      <c r="B29" s="105"/>
      <c r="C29" s="105"/>
      <c r="D29" s="105"/>
      <c r="E29" s="105"/>
      <c r="F29" s="105"/>
      <c r="G29" s="105"/>
      <c r="H29" s="105"/>
      <c r="I29" s="105"/>
      <c r="J29" s="105"/>
    </row>
    <row r="30" spans="1:10" ht="33.75" customHeight="1">
      <c r="A30" s="105" t="s">
        <v>94</v>
      </c>
      <c r="B30" s="105"/>
      <c r="C30" s="105"/>
      <c r="D30" s="105"/>
      <c r="E30" s="105"/>
      <c r="F30" s="105"/>
      <c r="G30" s="105"/>
      <c r="H30" s="105"/>
      <c r="I30" s="105"/>
      <c r="J30" s="105"/>
    </row>
    <row r="31" spans="1:10" ht="114.75" customHeight="1">
      <c r="A31" s="104" t="s">
        <v>95</v>
      </c>
      <c r="B31" s="105"/>
      <c r="C31" s="105"/>
      <c r="D31" s="105"/>
      <c r="E31" s="105"/>
      <c r="F31" s="105"/>
      <c r="G31" s="105"/>
      <c r="H31" s="105"/>
      <c r="I31" s="105"/>
      <c r="J31" s="105"/>
    </row>
  </sheetData>
  <mergeCells count="19">
    <mergeCell ref="A1:A4"/>
    <mergeCell ref="B1:H2"/>
    <mergeCell ref="I1:J1"/>
    <mergeCell ref="I2:J2"/>
    <mergeCell ref="B3:H4"/>
    <mergeCell ref="I3:J3"/>
    <mergeCell ref="I4:J4"/>
    <mergeCell ref="A31:J31"/>
    <mergeCell ref="B5:F5"/>
    <mergeCell ref="A6:J6"/>
    <mergeCell ref="A7:A8"/>
    <mergeCell ref="B7:B8"/>
    <mergeCell ref="C7:I7"/>
    <mergeCell ref="A24:J24"/>
    <mergeCell ref="A25:J25"/>
    <mergeCell ref="A27:J27"/>
    <mergeCell ref="A28:J28"/>
    <mergeCell ref="A29:J29"/>
    <mergeCell ref="A30:J30"/>
  </mergeCells>
  <pageMargins left="0.25" right="0.25"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426"/>
  <sheetViews>
    <sheetView tabSelected="1" topLeftCell="B1" zoomScale="60" zoomScaleNormal="60" workbookViewId="0">
      <pane ySplit="8" topLeftCell="A42" activePane="bottomLeft" state="frozen"/>
      <selection pane="bottomLeft" activeCell="B9" sqref="B9:AK9"/>
    </sheetView>
  </sheetViews>
  <sheetFormatPr baseColWidth="10" defaultRowHeight="14.5"/>
  <cols>
    <col min="1" max="1" width="20" style="84" customWidth="1"/>
    <col min="2" max="2" width="22.81640625" style="3" customWidth="1"/>
    <col min="3" max="3" width="20.1796875" style="3" customWidth="1"/>
    <col min="4" max="4" width="32.81640625" customWidth="1"/>
    <col min="5" max="5" width="25.1796875" customWidth="1"/>
    <col min="6" max="6" width="37.26953125" customWidth="1"/>
    <col min="7" max="7" width="6.81640625" customWidth="1"/>
    <col min="8" max="18" width="5.26953125" customWidth="1"/>
    <col min="19" max="19" width="48" style="2" customWidth="1"/>
    <col min="20" max="20" width="21.453125" customWidth="1"/>
    <col min="21" max="21" width="58.1796875" customWidth="1"/>
    <col min="22" max="22" width="28.26953125" style="81" customWidth="1"/>
    <col min="23" max="30" width="4.7265625" customWidth="1"/>
    <col min="31" max="31" width="13.1796875" style="1" customWidth="1"/>
    <col min="32" max="34" width="13.1796875" customWidth="1"/>
    <col min="35" max="35" width="21.26953125" customWidth="1"/>
    <col min="36" max="36" width="19.1796875" customWidth="1"/>
    <col min="37" max="37" width="18.7265625" customWidth="1"/>
  </cols>
  <sheetData>
    <row r="1" spans="1:144" s="8" customFormat="1" ht="19" customHeight="1">
      <c r="A1" s="83"/>
      <c r="B1" s="176"/>
      <c r="C1" s="177"/>
      <c r="D1" s="182" t="s">
        <v>51</v>
      </c>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4"/>
      <c r="AJ1" s="188" t="s">
        <v>50</v>
      </c>
      <c r="AK1" s="189"/>
    </row>
    <row r="2" spans="1:144" ht="6.75" customHeight="1" thickBot="1">
      <c r="B2" s="178"/>
      <c r="C2" s="179"/>
      <c r="D2" s="185"/>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7"/>
      <c r="AJ2" s="188" t="s">
        <v>49</v>
      </c>
      <c r="AK2" s="189"/>
    </row>
    <row r="3" spans="1:144" ht="19" customHeight="1">
      <c r="B3" s="178"/>
      <c r="C3" s="179"/>
      <c r="D3" s="190" t="s">
        <v>48</v>
      </c>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2"/>
      <c r="AJ3" s="188" t="s">
        <v>47</v>
      </c>
      <c r="AK3" s="189"/>
    </row>
    <row r="4" spans="1:144" ht="12" customHeight="1" thickBot="1">
      <c r="B4" s="180"/>
      <c r="C4" s="181"/>
      <c r="D4" s="193"/>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5"/>
      <c r="AJ4" s="196" t="s">
        <v>46</v>
      </c>
      <c r="AK4" s="197"/>
    </row>
    <row r="5" spans="1:144" ht="57" customHeight="1" thickBot="1">
      <c r="B5" s="150" t="s">
        <v>45</v>
      </c>
      <c r="C5" s="151" t="s">
        <v>44</v>
      </c>
      <c r="D5" s="153" t="s">
        <v>43</v>
      </c>
      <c r="E5" s="153"/>
      <c r="F5" s="154"/>
      <c r="G5" s="155" t="s">
        <v>42</v>
      </c>
      <c r="H5" s="156"/>
      <c r="I5" s="156"/>
      <c r="J5" s="156"/>
      <c r="K5" s="156"/>
      <c r="L5" s="157"/>
      <c r="M5" s="155" t="s">
        <v>41</v>
      </c>
      <c r="N5" s="156"/>
      <c r="O5" s="156"/>
      <c r="P5" s="156"/>
      <c r="Q5" s="156"/>
      <c r="R5" s="157"/>
      <c r="S5" s="170" t="s">
        <v>40</v>
      </c>
      <c r="T5" s="144" t="s">
        <v>39</v>
      </c>
      <c r="U5" s="161" t="s">
        <v>38</v>
      </c>
      <c r="V5" s="144" t="s">
        <v>37</v>
      </c>
      <c r="W5" s="155" t="s">
        <v>36</v>
      </c>
      <c r="X5" s="156"/>
      <c r="Y5" s="156"/>
      <c r="Z5" s="156"/>
      <c r="AA5" s="156"/>
      <c r="AB5" s="156"/>
      <c r="AC5" s="156"/>
      <c r="AD5" s="157"/>
      <c r="AE5" s="146" t="s">
        <v>35</v>
      </c>
      <c r="AF5" s="147"/>
      <c r="AG5" s="146" t="s">
        <v>34</v>
      </c>
      <c r="AH5" s="147"/>
      <c r="AI5" s="144" t="s">
        <v>33</v>
      </c>
      <c r="AJ5" s="144" t="s">
        <v>32</v>
      </c>
      <c r="AK5" s="144" t="s">
        <v>31</v>
      </c>
    </row>
    <row r="6" spans="1:144" ht="56.25" customHeight="1" thickBot="1">
      <c r="B6" s="150"/>
      <c r="C6" s="152"/>
      <c r="D6" s="158" t="s">
        <v>30</v>
      </c>
      <c r="E6" s="144" t="s">
        <v>29</v>
      </c>
      <c r="F6" s="144" t="s">
        <v>28</v>
      </c>
      <c r="G6" s="160" t="s">
        <v>27</v>
      </c>
      <c r="H6" s="142" t="s">
        <v>26</v>
      </c>
      <c r="I6" s="142" t="s">
        <v>25</v>
      </c>
      <c r="J6" s="142" t="s">
        <v>24</v>
      </c>
      <c r="K6" s="142" t="s">
        <v>23</v>
      </c>
      <c r="L6" s="173" t="s">
        <v>22</v>
      </c>
      <c r="M6" s="174" t="s">
        <v>21</v>
      </c>
      <c r="N6" s="165"/>
      <c r="O6" s="174" t="s">
        <v>20</v>
      </c>
      <c r="P6" s="175"/>
      <c r="Q6" s="163" t="s">
        <v>19</v>
      </c>
      <c r="R6" s="165"/>
      <c r="S6" s="171"/>
      <c r="T6" s="145"/>
      <c r="U6" s="162"/>
      <c r="V6" s="145"/>
      <c r="W6" s="160" t="s">
        <v>18</v>
      </c>
      <c r="X6" s="142" t="s">
        <v>17</v>
      </c>
      <c r="Y6" s="142" t="s">
        <v>16</v>
      </c>
      <c r="Z6" s="142" t="s">
        <v>15</v>
      </c>
      <c r="AA6" s="142" t="s">
        <v>14</v>
      </c>
      <c r="AB6" s="163" t="s">
        <v>13</v>
      </c>
      <c r="AC6" s="164"/>
      <c r="AD6" s="165"/>
      <c r="AE6" s="148"/>
      <c r="AF6" s="149"/>
      <c r="AG6" s="148"/>
      <c r="AH6" s="149"/>
      <c r="AI6" s="145"/>
      <c r="AJ6" s="145"/>
      <c r="AK6" s="145"/>
      <c r="AO6" s="4" t="e">
        <f>(NETWORKDAYS.INTL(#REF!,#REF!,1,FESTIVOS!$B$4:B831)-1)</f>
        <v>#REF!</v>
      </c>
    </row>
    <row r="7" spans="1:144" ht="31.5" customHeight="1">
      <c r="B7" s="150"/>
      <c r="C7" s="152"/>
      <c r="D7" s="159"/>
      <c r="E7" s="145"/>
      <c r="F7" s="145"/>
      <c r="G7" s="139"/>
      <c r="H7" s="143"/>
      <c r="I7" s="143"/>
      <c r="J7" s="143"/>
      <c r="K7" s="143"/>
      <c r="L7" s="141"/>
      <c r="M7" s="138" t="s">
        <v>12</v>
      </c>
      <c r="N7" s="140" t="s">
        <v>11</v>
      </c>
      <c r="O7" s="138" t="s">
        <v>10</v>
      </c>
      <c r="P7" s="140" t="s">
        <v>9</v>
      </c>
      <c r="Q7" s="138" t="s">
        <v>10</v>
      </c>
      <c r="R7" s="140" t="s">
        <v>9</v>
      </c>
      <c r="S7" s="171"/>
      <c r="T7" s="145"/>
      <c r="U7" s="162"/>
      <c r="V7" s="145"/>
      <c r="W7" s="139"/>
      <c r="X7" s="143"/>
      <c r="Y7" s="143"/>
      <c r="Z7" s="143"/>
      <c r="AA7" s="143"/>
      <c r="AB7" s="166" t="s">
        <v>8</v>
      </c>
      <c r="AC7" s="168" t="s">
        <v>7</v>
      </c>
      <c r="AD7" s="140" t="s">
        <v>6</v>
      </c>
      <c r="AE7" s="133" t="s">
        <v>5</v>
      </c>
      <c r="AF7" s="133" t="s">
        <v>4</v>
      </c>
      <c r="AG7" s="133" t="s">
        <v>3</v>
      </c>
      <c r="AH7" s="133" t="s">
        <v>2</v>
      </c>
      <c r="AI7" s="145"/>
      <c r="AJ7" s="145"/>
      <c r="AK7" s="145"/>
    </row>
    <row r="8" spans="1:144" ht="59.25" customHeight="1">
      <c r="B8" s="150"/>
      <c r="C8" s="152"/>
      <c r="D8" s="159"/>
      <c r="E8" s="145"/>
      <c r="F8" s="145"/>
      <c r="G8" s="139"/>
      <c r="H8" s="143"/>
      <c r="I8" s="143"/>
      <c r="J8" s="143"/>
      <c r="K8" s="143"/>
      <c r="L8" s="141"/>
      <c r="M8" s="139"/>
      <c r="N8" s="141"/>
      <c r="O8" s="139"/>
      <c r="P8" s="141"/>
      <c r="Q8" s="139"/>
      <c r="R8" s="141"/>
      <c r="S8" s="172"/>
      <c r="T8" s="145"/>
      <c r="U8" s="162"/>
      <c r="V8" s="145"/>
      <c r="W8" s="139"/>
      <c r="X8" s="143"/>
      <c r="Y8" s="143"/>
      <c r="Z8" s="143"/>
      <c r="AA8" s="143"/>
      <c r="AB8" s="167"/>
      <c r="AC8" s="169"/>
      <c r="AD8" s="141"/>
      <c r="AE8" s="134"/>
      <c r="AF8" s="134"/>
      <c r="AG8" s="134"/>
      <c r="AH8" s="134"/>
      <c r="AI8" s="145"/>
      <c r="AJ8" s="145"/>
      <c r="AK8" s="145"/>
      <c r="AO8" s="7"/>
    </row>
    <row r="9" spans="1:144" ht="49.5" customHeight="1">
      <c r="B9" s="135" t="s">
        <v>199</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7"/>
      <c r="AL9" s="73"/>
    </row>
    <row r="10" spans="1:144" ht="39.75" customHeight="1">
      <c r="A10" s="93">
        <v>1</v>
      </c>
      <c r="B10" s="89" t="s">
        <v>109</v>
      </c>
      <c r="C10" s="91">
        <v>44984</v>
      </c>
      <c r="D10" s="74" t="s">
        <v>110</v>
      </c>
      <c r="E10" s="5" t="s">
        <v>111</v>
      </c>
      <c r="F10" s="5" t="s">
        <v>112</v>
      </c>
      <c r="G10" s="74"/>
      <c r="H10" s="74"/>
      <c r="I10" s="74"/>
      <c r="J10" s="97">
        <v>1</v>
      </c>
      <c r="K10" s="74"/>
      <c r="L10" s="74"/>
      <c r="M10" s="74"/>
      <c r="N10" s="74"/>
      <c r="O10" s="74"/>
      <c r="P10" s="74"/>
      <c r="Q10" s="74"/>
      <c r="R10" s="74"/>
      <c r="S10" s="5" t="s">
        <v>113</v>
      </c>
      <c r="T10" s="74" t="s">
        <v>1</v>
      </c>
      <c r="U10" s="5" t="s">
        <v>114</v>
      </c>
      <c r="V10" s="74" t="s">
        <v>105</v>
      </c>
      <c r="W10" s="98">
        <v>1</v>
      </c>
      <c r="X10" s="74"/>
      <c r="Y10" s="74"/>
      <c r="Z10" s="74"/>
      <c r="AA10" s="74"/>
      <c r="AB10" s="74"/>
      <c r="AC10" s="74"/>
      <c r="AD10" s="74">
        <v>1</v>
      </c>
      <c r="AE10" s="74">
        <v>1</v>
      </c>
      <c r="AF10" s="74"/>
      <c r="AG10" s="74"/>
      <c r="AH10" s="74">
        <v>1</v>
      </c>
      <c r="AI10" s="89" t="s">
        <v>115</v>
      </c>
      <c r="AJ10" s="90">
        <v>44987</v>
      </c>
      <c r="AK10" s="4">
        <f>(NETWORKDAYS.INTL(C10,AJ10,1,[1]FESTIVOS!$B$4:B821)-1)</f>
        <v>3</v>
      </c>
    </row>
    <row r="11" spans="1:144" s="92" customFormat="1" ht="49.5" customHeight="1">
      <c r="A11" s="93">
        <v>2</v>
      </c>
      <c r="B11" s="89" t="s">
        <v>116</v>
      </c>
      <c r="C11" s="91">
        <v>44984</v>
      </c>
      <c r="D11" s="74" t="s">
        <v>117</v>
      </c>
      <c r="E11" s="5" t="s">
        <v>118</v>
      </c>
      <c r="F11" s="5" t="s">
        <v>119</v>
      </c>
      <c r="G11" s="74"/>
      <c r="H11" s="74"/>
      <c r="I11" s="74"/>
      <c r="J11" s="97">
        <v>1</v>
      </c>
      <c r="K11" s="74"/>
      <c r="L11" s="74"/>
      <c r="M11" s="74"/>
      <c r="N11" s="74"/>
      <c r="O11" s="74"/>
      <c r="P11" s="74"/>
      <c r="Q11" s="74"/>
      <c r="R11" s="74"/>
      <c r="S11" s="6" t="s">
        <v>120</v>
      </c>
      <c r="T11" s="74" t="s">
        <v>1</v>
      </c>
      <c r="U11" s="5" t="s">
        <v>121</v>
      </c>
      <c r="V11" s="74" t="s">
        <v>105</v>
      </c>
      <c r="W11" s="98">
        <v>1</v>
      </c>
      <c r="X11" s="74"/>
      <c r="Y11" s="74"/>
      <c r="Z11" s="74"/>
      <c r="AA11" s="74"/>
      <c r="AB11" s="74">
        <v>1</v>
      </c>
      <c r="AC11" s="74"/>
      <c r="AD11" s="74"/>
      <c r="AE11" s="74">
        <v>1</v>
      </c>
      <c r="AF11" s="74"/>
      <c r="AG11" s="74">
        <v>1</v>
      </c>
      <c r="AH11" s="74"/>
      <c r="AI11" s="89" t="s">
        <v>122</v>
      </c>
      <c r="AJ11" s="90">
        <v>44995</v>
      </c>
      <c r="AK11" s="4">
        <f>(NETWORKDAYS.INTL(C11,AJ11,1,[1]FESTIVOS!$B$4:B823)-1)</f>
        <v>9</v>
      </c>
      <c r="AL11" s="86"/>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s="92" customFormat="1" ht="49.5" customHeight="1">
      <c r="A12" s="102">
        <f>A11+1</f>
        <v>3</v>
      </c>
      <c r="B12" s="89" t="s">
        <v>109</v>
      </c>
      <c r="C12" s="91">
        <v>44984</v>
      </c>
      <c r="D12" s="74" t="s">
        <v>110</v>
      </c>
      <c r="E12" s="5" t="s">
        <v>111</v>
      </c>
      <c r="F12" s="74" t="s">
        <v>112</v>
      </c>
      <c r="G12" s="74"/>
      <c r="H12" s="74">
        <v>1</v>
      </c>
      <c r="I12" s="74"/>
      <c r="J12" s="74"/>
      <c r="K12" s="74"/>
      <c r="L12" s="74"/>
      <c r="M12" s="74"/>
      <c r="N12" s="74"/>
      <c r="O12" s="74"/>
      <c r="P12" s="74"/>
      <c r="Q12" s="74"/>
      <c r="R12" s="74"/>
      <c r="S12" s="5" t="s">
        <v>113</v>
      </c>
      <c r="T12" s="74" t="s">
        <v>1</v>
      </c>
      <c r="U12" s="5" t="s">
        <v>114</v>
      </c>
      <c r="V12" s="74" t="s">
        <v>105</v>
      </c>
      <c r="W12" s="74">
        <v>1</v>
      </c>
      <c r="X12" s="74"/>
      <c r="Y12" s="74"/>
      <c r="Z12" s="74"/>
      <c r="AA12" s="74"/>
      <c r="AB12" s="74"/>
      <c r="AC12" s="74"/>
      <c r="AD12" s="74">
        <v>1</v>
      </c>
      <c r="AE12" s="74">
        <v>1</v>
      </c>
      <c r="AF12" s="74"/>
      <c r="AG12" s="74"/>
      <c r="AH12" s="74">
        <v>1</v>
      </c>
      <c r="AI12" s="89" t="s">
        <v>115</v>
      </c>
      <c r="AJ12" s="90">
        <v>44987</v>
      </c>
      <c r="AK12" s="87">
        <f>(NETWORKDAYS.INTL(C12,AJ12,1,[1]FESTIVOS!$B$4:B825)-1)</f>
        <v>3</v>
      </c>
      <c r="AL12" s="85"/>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row>
    <row r="13" spans="1:144" s="92" customFormat="1" ht="49.5" customHeight="1">
      <c r="A13" s="102">
        <f t="shared" ref="A13:A24" si="0">A12+1</f>
        <v>4</v>
      </c>
      <c r="B13" s="89" t="s">
        <v>123</v>
      </c>
      <c r="C13" s="91">
        <v>44985</v>
      </c>
      <c r="D13" s="99" t="s">
        <v>124</v>
      </c>
      <c r="E13" s="5" t="s">
        <v>125</v>
      </c>
      <c r="F13" s="74" t="s">
        <v>126</v>
      </c>
      <c r="G13" s="74"/>
      <c r="H13" s="97">
        <v>1</v>
      </c>
      <c r="I13" s="74"/>
      <c r="J13" s="74"/>
      <c r="K13" s="74"/>
      <c r="L13" s="74"/>
      <c r="M13" s="74"/>
      <c r="N13" s="74"/>
      <c r="O13" s="74"/>
      <c r="P13" s="74"/>
      <c r="Q13" s="74"/>
      <c r="R13" s="74"/>
      <c r="S13" s="6" t="s">
        <v>127</v>
      </c>
      <c r="T13" s="74" t="s">
        <v>1</v>
      </c>
      <c r="U13" s="5" t="s">
        <v>128</v>
      </c>
      <c r="V13" s="74" t="s">
        <v>105</v>
      </c>
      <c r="W13" s="74">
        <v>1</v>
      </c>
      <c r="X13" s="74"/>
      <c r="Y13" s="74"/>
      <c r="Z13" s="74"/>
      <c r="AA13" s="74"/>
      <c r="AB13" s="74">
        <v>1</v>
      </c>
      <c r="AC13" s="74"/>
      <c r="AD13" s="74"/>
      <c r="AE13" s="74">
        <v>1</v>
      </c>
      <c r="AF13" s="74"/>
      <c r="AG13" s="74">
        <v>1</v>
      </c>
      <c r="AH13" s="74"/>
      <c r="AI13" s="89" t="s">
        <v>129</v>
      </c>
      <c r="AJ13" s="90">
        <v>44995</v>
      </c>
      <c r="AK13" s="87">
        <f>(NETWORKDAYS.INTL(C13,AJ13,1,[1]FESTIVOS!$B$4:B828)-1)</f>
        <v>8</v>
      </c>
      <c r="AL13" s="85"/>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92" customFormat="1" ht="69.75" customHeight="1">
      <c r="A14" s="102">
        <f t="shared" si="0"/>
        <v>5</v>
      </c>
      <c r="B14" s="89" t="s">
        <v>130</v>
      </c>
      <c r="C14" s="91">
        <v>44986</v>
      </c>
      <c r="D14" s="74" t="s">
        <v>110</v>
      </c>
      <c r="E14" s="5" t="s">
        <v>111</v>
      </c>
      <c r="F14" s="74" t="s">
        <v>112</v>
      </c>
      <c r="G14" s="74"/>
      <c r="H14" s="97">
        <v>1</v>
      </c>
      <c r="I14" s="74"/>
      <c r="J14" s="74"/>
      <c r="K14" s="74"/>
      <c r="L14" s="74"/>
      <c r="M14" s="74"/>
      <c r="N14" s="74"/>
      <c r="O14" s="74"/>
      <c r="P14" s="74"/>
      <c r="Q14" s="74"/>
      <c r="R14" s="74"/>
      <c r="S14" s="6" t="s">
        <v>131</v>
      </c>
      <c r="T14" s="74" t="s">
        <v>1</v>
      </c>
      <c r="U14" s="5" t="s">
        <v>132</v>
      </c>
      <c r="V14" s="74" t="s">
        <v>105</v>
      </c>
      <c r="W14" s="98">
        <v>1</v>
      </c>
      <c r="X14" s="74"/>
      <c r="Y14" s="74"/>
      <c r="Z14" s="74"/>
      <c r="AA14" s="74"/>
      <c r="AB14" s="74"/>
      <c r="AC14" s="74"/>
      <c r="AD14" s="74">
        <v>1</v>
      </c>
      <c r="AE14" s="74">
        <v>1</v>
      </c>
      <c r="AF14" s="74"/>
      <c r="AG14" s="74"/>
      <c r="AH14" s="74">
        <v>1</v>
      </c>
      <c r="AI14" s="89" t="s">
        <v>133</v>
      </c>
      <c r="AJ14" s="90">
        <v>44995</v>
      </c>
      <c r="AK14" s="87">
        <f>(NETWORKDAYS.INTL(C14,AJ14,1,[1]FESTIVOS!$B$4:B830)-1)</f>
        <v>7</v>
      </c>
      <c r="AL14" s="85"/>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92" customFormat="1" ht="49.5" customHeight="1">
      <c r="A15" s="102">
        <f t="shared" si="0"/>
        <v>6</v>
      </c>
      <c r="B15" s="100" t="s">
        <v>134</v>
      </c>
      <c r="C15" s="91">
        <v>44987</v>
      </c>
      <c r="D15" s="74" t="s">
        <v>135</v>
      </c>
      <c r="E15" s="101" t="s">
        <v>136</v>
      </c>
      <c r="F15" s="74" t="s">
        <v>137</v>
      </c>
      <c r="G15" s="74"/>
      <c r="H15" s="74">
        <v>1</v>
      </c>
      <c r="I15" s="74"/>
      <c r="J15" s="74"/>
      <c r="K15" s="74"/>
      <c r="L15" s="74"/>
      <c r="M15" s="74"/>
      <c r="N15" s="74"/>
      <c r="O15" s="74"/>
      <c r="P15" s="74"/>
      <c r="Q15" s="74"/>
      <c r="R15" s="74"/>
      <c r="S15" s="5" t="s">
        <v>108</v>
      </c>
      <c r="T15" s="74" t="s">
        <v>1</v>
      </c>
      <c r="U15" s="5" t="s">
        <v>138</v>
      </c>
      <c r="V15" s="5" t="s">
        <v>107</v>
      </c>
      <c r="W15" s="74">
        <v>1</v>
      </c>
      <c r="X15" s="74"/>
      <c r="Y15" s="74"/>
      <c r="Z15" s="74"/>
      <c r="AA15" s="74"/>
      <c r="AB15" s="74"/>
      <c r="AC15" s="74"/>
      <c r="AD15" s="74">
        <v>1</v>
      </c>
      <c r="AE15" s="74">
        <v>1</v>
      </c>
      <c r="AF15" s="74"/>
      <c r="AG15" s="74">
        <v>1</v>
      </c>
      <c r="AH15" s="74"/>
      <c r="AI15" s="89" t="s">
        <v>139</v>
      </c>
      <c r="AJ15" s="88">
        <v>45008</v>
      </c>
      <c r="AK15" s="87">
        <f>(NETWORKDAYS.INTL(C15,AJ15,1,[1]FESTIVOS!$B$4:B832)-1)</f>
        <v>14</v>
      </c>
      <c r="AL15" s="8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s="92" customFormat="1" ht="49.5" customHeight="1">
      <c r="A16" s="102">
        <f t="shared" si="0"/>
        <v>7</v>
      </c>
      <c r="B16" s="89" t="s">
        <v>140</v>
      </c>
      <c r="C16" s="91">
        <v>44991</v>
      </c>
      <c r="D16" s="74" t="s">
        <v>141</v>
      </c>
      <c r="E16" s="74" t="s">
        <v>142</v>
      </c>
      <c r="F16" s="74" t="s">
        <v>143</v>
      </c>
      <c r="G16" s="74"/>
      <c r="H16" s="74">
        <v>1</v>
      </c>
      <c r="I16" s="74"/>
      <c r="J16" s="74"/>
      <c r="K16" s="74"/>
      <c r="L16" s="74"/>
      <c r="M16" s="74"/>
      <c r="N16" s="74"/>
      <c r="O16" s="74"/>
      <c r="P16" s="74"/>
      <c r="Q16" s="74"/>
      <c r="R16" s="74"/>
      <c r="S16" s="5" t="s">
        <v>144</v>
      </c>
      <c r="T16" s="74" t="s">
        <v>1</v>
      </c>
      <c r="U16" s="5" t="s">
        <v>145</v>
      </c>
      <c r="V16" s="5" t="s">
        <v>107</v>
      </c>
      <c r="W16" s="74">
        <v>1</v>
      </c>
      <c r="X16" s="74"/>
      <c r="Y16" s="74"/>
      <c r="Z16" s="74"/>
      <c r="AA16" s="74"/>
      <c r="AB16" s="74"/>
      <c r="AC16" s="74"/>
      <c r="AD16" s="74">
        <v>1</v>
      </c>
      <c r="AE16" s="74">
        <v>1</v>
      </c>
      <c r="AF16" s="74"/>
      <c r="AG16" s="74">
        <v>1</v>
      </c>
      <c r="AH16" s="74"/>
      <c r="AI16" s="89" t="s">
        <v>146</v>
      </c>
      <c r="AJ16" s="88">
        <v>44999</v>
      </c>
      <c r="AK16" s="87">
        <f>(NETWORKDAYS.INTL(C16,AJ16,1,[1]FESTIVOS!$B$4:B837)-1)</f>
        <v>6</v>
      </c>
      <c r="AL16" s="85"/>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s="92" customFormat="1" ht="49.5" customHeight="1">
      <c r="A17" s="102">
        <f t="shared" si="0"/>
        <v>8</v>
      </c>
      <c r="B17" s="89" t="s">
        <v>147</v>
      </c>
      <c r="C17" s="91">
        <v>44992</v>
      </c>
      <c r="D17" s="74" t="s">
        <v>148</v>
      </c>
      <c r="E17" s="74">
        <v>31265034363</v>
      </c>
      <c r="F17" s="74" t="s">
        <v>149</v>
      </c>
      <c r="G17" s="74"/>
      <c r="H17" s="74"/>
      <c r="I17" s="74"/>
      <c r="J17" s="74">
        <v>1</v>
      </c>
      <c r="K17" s="74"/>
      <c r="L17" s="74"/>
      <c r="M17" s="74"/>
      <c r="N17" s="74"/>
      <c r="O17" s="74"/>
      <c r="P17" s="74"/>
      <c r="Q17" s="74"/>
      <c r="R17" s="74"/>
      <c r="S17" s="5" t="s">
        <v>150</v>
      </c>
      <c r="T17" s="74" t="s">
        <v>1</v>
      </c>
      <c r="U17" s="5" t="s">
        <v>151</v>
      </c>
      <c r="V17" s="74" t="s">
        <v>106</v>
      </c>
      <c r="W17" s="74">
        <v>1</v>
      </c>
      <c r="X17" s="74"/>
      <c r="Y17" s="74"/>
      <c r="Z17" s="74"/>
      <c r="AA17" s="74"/>
      <c r="AB17" s="74"/>
      <c r="AC17" s="74"/>
      <c r="AD17" s="74">
        <v>1</v>
      </c>
      <c r="AE17" s="74">
        <v>1</v>
      </c>
      <c r="AF17" s="74"/>
      <c r="AG17" s="74">
        <v>1</v>
      </c>
      <c r="AH17" s="74"/>
      <c r="AI17" s="89" t="s">
        <v>152</v>
      </c>
      <c r="AJ17" s="90">
        <v>45006</v>
      </c>
      <c r="AK17" s="87">
        <f>(NETWORKDAYS.INTL(C17,AJ17,1,[1]FESTIVOS!$B$4:B838)-1)</f>
        <v>9</v>
      </c>
      <c r="AL17" s="85"/>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s="92" customFormat="1" ht="49.5" customHeight="1">
      <c r="A18" s="102">
        <f t="shared" si="0"/>
        <v>9</v>
      </c>
      <c r="B18" s="89" t="s">
        <v>153</v>
      </c>
      <c r="C18" s="91">
        <v>44992</v>
      </c>
      <c r="D18" s="74" t="s">
        <v>154</v>
      </c>
      <c r="E18" s="5" t="s">
        <v>155</v>
      </c>
      <c r="F18" s="74" t="s">
        <v>156</v>
      </c>
      <c r="G18" s="74"/>
      <c r="H18" s="74">
        <v>1</v>
      </c>
      <c r="I18" s="74"/>
      <c r="J18" s="74"/>
      <c r="K18" s="74"/>
      <c r="L18" s="74"/>
      <c r="M18" s="74"/>
      <c r="N18" s="74"/>
      <c r="O18" s="74"/>
      <c r="P18" s="74"/>
      <c r="Q18" s="74"/>
      <c r="R18" s="74"/>
      <c r="S18" s="6" t="s">
        <v>157</v>
      </c>
      <c r="T18" s="74" t="s">
        <v>158</v>
      </c>
      <c r="U18" s="5" t="s">
        <v>151</v>
      </c>
      <c r="V18" s="5" t="s">
        <v>107</v>
      </c>
      <c r="W18" s="74">
        <v>1</v>
      </c>
      <c r="X18" s="74"/>
      <c r="Y18" s="74"/>
      <c r="Z18" s="74"/>
      <c r="AA18" s="74"/>
      <c r="AB18" s="74">
        <v>1</v>
      </c>
      <c r="AC18" s="74"/>
      <c r="AD18" s="74"/>
      <c r="AE18" s="74">
        <v>1</v>
      </c>
      <c r="AF18" s="74"/>
      <c r="AG18" s="74">
        <v>1</v>
      </c>
      <c r="AH18" s="74"/>
      <c r="AI18" s="89" t="s">
        <v>152</v>
      </c>
      <c r="AJ18" s="90">
        <v>45002</v>
      </c>
      <c r="AK18" s="87">
        <f>(NETWORKDAYS.INTL(C18,AJ18,1,[1]FESTIVOS!$B$4:B839)-1)</f>
        <v>8</v>
      </c>
      <c r="AL18" s="85"/>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row>
    <row r="19" spans="1:144" s="92" customFormat="1" ht="49.5" customHeight="1">
      <c r="A19" s="102">
        <f t="shared" si="0"/>
        <v>10</v>
      </c>
      <c r="B19" s="89" t="s">
        <v>159</v>
      </c>
      <c r="C19" s="91">
        <v>44995</v>
      </c>
      <c r="D19" s="74" t="s">
        <v>160</v>
      </c>
      <c r="E19" s="5" t="s">
        <v>161</v>
      </c>
      <c r="F19" s="74" t="s">
        <v>162</v>
      </c>
      <c r="G19" s="74"/>
      <c r="H19" s="74"/>
      <c r="I19" s="74"/>
      <c r="J19" s="74">
        <v>1</v>
      </c>
      <c r="K19" s="74"/>
      <c r="L19" s="74"/>
      <c r="M19" s="74"/>
      <c r="N19" s="74"/>
      <c r="O19" s="74"/>
      <c r="P19" s="74"/>
      <c r="Q19" s="74"/>
      <c r="R19" s="74"/>
      <c r="S19" s="6" t="s">
        <v>163</v>
      </c>
      <c r="T19" s="74" t="s">
        <v>1</v>
      </c>
      <c r="U19" s="5" t="s">
        <v>164</v>
      </c>
      <c r="V19" s="74" t="s">
        <v>105</v>
      </c>
      <c r="W19" s="74">
        <v>1</v>
      </c>
      <c r="X19" s="74"/>
      <c r="Y19" s="74"/>
      <c r="Z19" s="74"/>
      <c r="AA19" s="74"/>
      <c r="AB19" s="74"/>
      <c r="AC19" s="74"/>
      <c r="AD19" s="74">
        <v>1</v>
      </c>
      <c r="AE19" s="74">
        <v>1</v>
      </c>
      <c r="AF19" s="74"/>
      <c r="AG19" s="74"/>
      <c r="AH19" s="74">
        <v>1</v>
      </c>
      <c r="AI19" s="89" t="s">
        <v>165</v>
      </c>
      <c r="AJ19" s="90">
        <v>45001</v>
      </c>
      <c r="AK19" s="87">
        <f>(NETWORKDAYS.INTL(C19,AJ19,1,[1]FESTIVOS!$B$4:B840)-1)</f>
        <v>4</v>
      </c>
      <c r="AL19" s="85"/>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row>
    <row r="20" spans="1:144" s="92" customFormat="1" ht="49.5" customHeight="1">
      <c r="A20" s="102">
        <f t="shared" si="0"/>
        <v>11</v>
      </c>
      <c r="B20" s="89" t="s">
        <v>166</v>
      </c>
      <c r="C20" s="91">
        <v>44995</v>
      </c>
      <c r="D20" s="74"/>
      <c r="E20" s="5" t="s">
        <v>167</v>
      </c>
      <c r="F20" s="5" t="s">
        <v>168</v>
      </c>
      <c r="G20" s="74"/>
      <c r="H20" s="74">
        <v>1</v>
      </c>
      <c r="I20" s="74"/>
      <c r="J20" s="74"/>
      <c r="K20" s="74"/>
      <c r="L20" s="74"/>
      <c r="M20" s="74"/>
      <c r="N20" s="74"/>
      <c r="O20" s="74"/>
      <c r="P20" s="74"/>
      <c r="Q20" s="74"/>
      <c r="R20" s="74"/>
      <c r="S20" s="6" t="s">
        <v>157</v>
      </c>
      <c r="T20" s="74" t="s">
        <v>158</v>
      </c>
      <c r="U20" s="5" t="s">
        <v>151</v>
      </c>
      <c r="V20" s="5" t="s">
        <v>107</v>
      </c>
      <c r="W20" s="74">
        <v>1</v>
      </c>
      <c r="X20" s="74"/>
      <c r="Y20" s="74"/>
      <c r="Z20" s="74"/>
      <c r="AA20" s="74"/>
      <c r="AB20" s="74">
        <v>1</v>
      </c>
      <c r="AC20" s="74"/>
      <c r="AD20" s="74"/>
      <c r="AE20" s="74">
        <v>1</v>
      </c>
      <c r="AF20" s="74"/>
      <c r="AG20" s="74">
        <v>1</v>
      </c>
      <c r="AH20" s="74"/>
      <c r="AI20" s="89" t="s">
        <v>169</v>
      </c>
      <c r="AJ20" s="90">
        <v>45015</v>
      </c>
      <c r="AK20" s="87">
        <f>(NETWORKDAYS.INTL(C20,AJ20,1,[1]FESTIVOS!$B$4:B842)-1)</f>
        <v>13</v>
      </c>
      <c r="AL20" s="85"/>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s="92" customFormat="1" ht="77.25" customHeight="1">
      <c r="A21" s="102">
        <f t="shared" si="0"/>
        <v>12</v>
      </c>
      <c r="B21" s="89" t="s">
        <v>170</v>
      </c>
      <c r="C21" s="91">
        <v>44999</v>
      </c>
      <c r="D21" s="74" t="s">
        <v>171</v>
      </c>
      <c r="E21" s="5" t="s">
        <v>172</v>
      </c>
      <c r="F21" s="74" t="s">
        <v>173</v>
      </c>
      <c r="G21" s="74"/>
      <c r="H21" s="74"/>
      <c r="I21" s="74"/>
      <c r="J21" s="97">
        <v>1</v>
      </c>
      <c r="K21" s="74"/>
      <c r="L21" s="74"/>
      <c r="M21" s="74"/>
      <c r="N21" s="74"/>
      <c r="O21" s="74"/>
      <c r="P21" s="74"/>
      <c r="Q21" s="74"/>
      <c r="R21" s="74"/>
      <c r="S21" s="6" t="s">
        <v>174</v>
      </c>
      <c r="T21" s="74" t="s">
        <v>1</v>
      </c>
      <c r="U21" s="5" t="s">
        <v>175</v>
      </c>
      <c r="V21" s="74" t="s">
        <v>105</v>
      </c>
      <c r="W21" s="74">
        <v>1</v>
      </c>
      <c r="X21" s="74"/>
      <c r="Y21" s="74"/>
      <c r="Z21" s="74"/>
      <c r="AA21" s="74"/>
      <c r="AB21" s="74"/>
      <c r="AC21" s="74"/>
      <c r="AD21" s="74">
        <v>1</v>
      </c>
      <c r="AE21" s="74">
        <v>1</v>
      </c>
      <c r="AF21" s="74"/>
      <c r="AG21" s="74"/>
      <c r="AH21" s="74">
        <v>1</v>
      </c>
      <c r="AI21" s="89" t="s">
        <v>176</v>
      </c>
      <c r="AJ21" s="90">
        <v>45008</v>
      </c>
      <c r="AK21" s="87">
        <f>(NETWORKDAYS.INTL(C21,AJ21,1,[1]FESTIVOS!$B$4:B843)-1)</f>
        <v>6</v>
      </c>
      <c r="AL21" s="85"/>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row>
    <row r="22" spans="1:144" s="92" customFormat="1" ht="49.5" customHeight="1">
      <c r="A22" s="102">
        <f t="shared" si="0"/>
        <v>13</v>
      </c>
      <c r="B22" s="89" t="s">
        <v>177</v>
      </c>
      <c r="C22" s="91">
        <v>45002</v>
      </c>
      <c r="D22" s="74" t="s">
        <v>178</v>
      </c>
      <c r="E22" s="5" t="s">
        <v>172</v>
      </c>
      <c r="F22" s="5" t="s">
        <v>179</v>
      </c>
      <c r="G22" s="74"/>
      <c r="H22" s="74">
        <v>1</v>
      </c>
      <c r="I22" s="74"/>
      <c r="J22" s="74"/>
      <c r="K22" s="74"/>
      <c r="L22" s="74"/>
      <c r="M22" s="74"/>
      <c r="N22" s="74"/>
      <c r="O22" s="74"/>
      <c r="P22" s="74"/>
      <c r="Q22" s="74"/>
      <c r="R22" s="74"/>
      <c r="S22" s="5" t="s">
        <v>180</v>
      </c>
      <c r="T22" s="74" t="s">
        <v>1</v>
      </c>
      <c r="U22" s="5" t="s">
        <v>181</v>
      </c>
      <c r="V22" s="5" t="s">
        <v>107</v>
      </c>
      <c r="W22" s="74">
        <v>1</v>
      </c>
      <c r="X22" s="74"/>
      <c r="Y22" s="74"/>
      <c r="Z22" s="74"/>
      <c r="AA22" s="74"/>
      <c r="AB22" s="74"/>
      <c r="AC22" s="74"/>
      <c r="AD22" s="74">
        <v>1</v>
      </c>
      <c r="AE22" s="74">
        <v>1</v>
      </c>
      <c r="AF22" s="74"/>
      <c r="AG22" s="74">
        <v>1</v>
      </c>
      <c r="AH22" s="74"/>
      <c r="AI22" s="89" t="s">
        <v>182</v>
      </c>
      <c r="AJ22" s="88">
        <v>45008</v>
      </c>
      <c r="AK22" s="87">
        <f>(NETWORKDAYS.INTL(C22,AJ22,1,[1]FESTIVOS!$B$4:B846)-1)</f>
        <v>3</v>
      </c>
      <c r="AL22" s="85"/>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row>
    <row r="23" spans="1:144" s="92" customFormat="1" ht="49.5" customHeight="1">
      <c r="A23" s="102">
        <f t="shared" si="0"/>
        <v>14</v>
      </c>
      <c r="B23" s="89" t="s">
        <v>183</v>
      </c>
      <c r="C23" s="91">
        <v>45006</v>
      </c>
      <c r="D23" s="74" t="s">
        <v>160</v>
      </c>
      <c r="E23" s="74" t="s">
        <v>184</v>
      </c>
      <c r="F23" s="74" t="s">
        <v>185</v>
      </c>
      <c r="G23" s="74"/>
      <c r="H23" s="74"/>
      <c r="I23" s="74"/>
      <c r="J23" s="97">
        <v>1</v>
      </c>
      <c r="K23" s="74"/>
      <c r="L23" s="74"/>
      <c r="M23" s="74"/>
      <c r="N23" s="74"/>
      <c r="O23" s="74"/>
      <c r="P23" s="74"/>
      <c r="Q23" s="74"/>
      <c r="R23" s="74"/>
      <c r="S23" s="6" t="s">
        <v>186</v>
      </c>
      <c r="T23" s="74" t="s">
        <v>1</v>
      </c>
      <c r="U23" s="5" t="s">
        <v>187</v>
      </c>
      <c r="V23" s="74" t="s">
        <v>105</v>
      </c>
      <c r="W23" s="74">
        <v>1</v>
      </c>
      <c r="X23" s="74"/>
      <c r="Y23" s="74"/>
      <c r="Z23" s="74"/>
      <c r="AA23" s="74"/>
      <c r="AB23" s="74">
        <v>1</v>
      </c>
      <c r="AC23" s="74"/>
      <c r="AD23" s="74"/>
      <c r="AE23" s="74">
        <v>1</v>
      </c>
      <c r="AF23" s="74"/>
      <c r="AG23" s="74">
        <v>1</v>
      </c>
      <c r="AH23" s="74"/>
      <c r="AI23" s="89" t="s">
        <v>188</v>
      </c>
      <c r="AJ23" s="90">
        <v>45008</v>
      </c>
      <c r="AK23" s="87">
        <f>(NETWORKDAYS.INTL(C23,AJ23,1,[1]FESTIVOS!$B$4:B847)-1)</f>
        <v>2</v>
      </c>
      <c r="AL23" s="85"/>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s="92" customFormat="1" ht="58.5" customHeight="1">
      <c r="A24" s="102">
        <f t="shared" si="0"/>
        <v>15</v>
      </c>
      <c r="B24" s="89" t="s">
        <v>189</v>
      </c>
      <c r="C24" s="91">
        <v>45009</v>
      </c>
      <c r="D24" s="5" t="s">
        <v>190</v>
      </c>
      <c r="E24" s="74" t="s">
        <v>191</v>
      </c>
      <c r="F24" s="5" t="s">
        <v>192</v>
      </c>
      <c r="G24" s="74"/>
      <c r="H24" s="97">
        <v>1</v>
      </c>
      <c r="I24" s="74"/>
      <c r="J24" s="74"/>
      <c r="K24" s="74"/>
      <c r="L24" s="74"/>
      <c r="M24" s="74"/>
      <c r="N24" s="74"/>
      <c r="O24" s="74"/>
      <c r="P24" s="74"/>
      <c r="Q24" s="74"/>
      <c r="R24" s="74"/>
      <c r="S24" s="6" t="s">
        <v>193</v>
      </c>
      <c r="T24" s="74" t="s">
        <v>1</v>
      </c>
      <c r="U24" s="5" t="s">
        <v>194</v>
      </c>
      <c r="V24" s="74" t="s">
        <v>105</v>
      </c>
      <c r="W24" s="74">
        <v>1</v>
      </c>
      <c r="X24" s="74"/>
      <c r="Y24" s="74"/>
      <c r="Z24" s="74"/>
      <c r="AA24" s="74"/>
      <c r="AB24" s="74"/>
      <c r="AC24" s="74"/>
      <c r="AD24" s="74">
        <v>1</v>
      </c>
      <c r="AE24" s="74">
        <v>1</v>
      </c>
      <c r="AF24" s="74"/>
      <c r="AG24" s="74">
        <v>1</v>
      </c>
      <c r="AH24" s="74"/>
      <c r="AI24" s="89" t="s">
        <v>195</v>
      </c>
      <c r="AJ24" s="90">
        <v>45012</v>
      </c>
      <c r="AK24" s="87">
        <f>(NETWORKDAYS.INTL(C24,AJ24,1,[1]FESTIVOS!$B$4:B850)-1)</f>
        <v>1</v>
      </c>
      <c r="AL24" s="85"/>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row>
    <row r="25" spans="1:144" ht="74" customHeight="1">
      <c r="A25" s="102">
        <v>16</v>
      </c>
      <c r="B25" s="74" t="s">
        <v>200</v>
      </c>
      <c r="C25" s="88">
        <v>45016</v>
      </c>
      <c r="D25" s="74" t="s">
        <v>104</v>
      </c>
      <c r="E25" s="5" t="s">
        <v>201</v>
      </c>
      <c r="F25" s="5" t="s">
        <v>202</v>
      </c>
      <c r="G25" s="74"/>
      <c r="H25" s="74">
        <v>1</v>
      </c>
      <c r="I25" s="74"/>
      <c r="J25" s="74"/>
      <c r="K25" s="74"/>
      <c r="L25" s="74"/>
      <c r="M25" s="74"/>
      <c r="N25" s="74">
        <v>1</v>
      </c>
      <c r="O25" s="74"/>
      <c r="P25" s="74"/>
      <c r="Q25" s="74"/>
      <c r="R25" s="74"/>
      <c r="S25" s="5" t="s">
        <v>203</v>
      </c>
      <c r="T25" s="5" t="s">
        <v>204</v>
      </c>
      <c r="U25" s="5" t="s">
        <v>205</v>
      </c>
      <c r="V25" s="74" t="s">
        <v>206</v>
      </c>
      <c r="W25" s="74">
        <v>1</v>
      </c>
      <c r="X25" s="74"/>
      <c r="Y25" s="74"/>
      <c r="Z25" s="74"/>
      <c r="AA25" s="74"/>
      <c r="AB25" s="74">
        <v>1</v>
      </c>
      <c r="AC25" s="74"/>
      <c r="AD25" s="74"/>
      <c r="AE25" s="74"/>
      <c r="AF25" s="74">
        <v>1</v>
      </c>
      <c r="AG25" s="74"/>
      <c r="AH25" s="74"/>
      <c r="AI25" s="74"/>
      <c r="AJ25" s="74"/>
      <c r="AK25" s="87"/>
      <c r="AL25" s="85"/>
    </row>
    <row r="26" spans="1:144" ht="49.5" customHeight="1">
      <c r="A26" s="102">
        <v>17</v>
      </c>
      <c r="B26" s="89" t="s">
        <v>207</v>
      </c>
      <c r="C26" s="91">
        <v>44980</v>
      </c>
      <c r="D26" s="5" t="s">
        <v>104</v>
      </c>
      <c r="E26" s="74" t="s">
        <v>208</v>
      </c>
      <c r="F26" s="5" t="s">
        <v>209</v>
      </c>
      <c r="G26" s="74"/>
      <c r="H26" s="74">
        <v>1</v>
      </c>
      <c r="I26" s="74"/>
      <c r="J26" s="74"/>
      <c r="K26" s="74"/>
      <c r="L26" s="74"/>
      <c r="M26" s="74"/>
      <c r="N26" s="74"/>
      <c r="O26" s="74"/>
      <c r="P26" s="74">
        <v>1</v>
      </c>
      <c r="Q26" s="74"/>
      <c r="R26" s="74"/>
      <c r="S26" s="6" t="s">
        <v>210</v>
      </c>
      <c r="T26" s="5" t="s">
        <v>211</v>
      </c>
      <c r="U26" s="5" t="s">
        <v>151</v>
      </c>
      <c r="V26" s="74" t="s">
        <v>212</v>
      </c>
      <c r="W26" s="74">
        <v>1</v>
      </c>
      <c r="X26" s="74"/>
      <c r="Y26" s="74"/>
      <c r="Z26" s="74"/>
      <c r="AA26" s="74"/>
      <c r="AB26" s="74">
        <v>1</v>
      </c>
      <c r="AC26" s="74"/>
      <c r="AD26" s="74"/>
      <c r="AE26" s="74">
        <v>1</v>
      </c>
      <c r="AF26" s="74"/>
      <c r="AG26" s="74">
        <v>1</v>
      </c>
      <c r="AH26" s="74"/>
      <c r="AI26" s="89" t="s">
        <v>213</v>
      </c>
      <c r="AJ26" s="90">
        <v>44998</v>
      </c>
      <c r="AK26" s="87">
        <v>12</v>
      </c>
      <c r="AL26" s="85"/>
    </row>
    <row r="27" spans="1:144" ht="49.5" customHeight="1">
      <c r="A27" s="102">
        <v>18</v>
      </c>
      <c r="B27" s="89" t="s">
        <v>215</v>
      </c>
      <c r="C27" s="91">
        <v>44991</v>
      </c>
      <c r="D27" s="5" t="s">
        <v>104</v>
      </c>
      <c r="E27" s="74" t="s">
        <v>208</v>
      </c>
      <c r="F27" s="5" t="s">
        <v>216</v>
      </c>
      <c r="G27" s="74"/>
      <c r="H27" s="74">
        <v>1</v>
      </c>
      <c r="I27" s="74"/>
      <c r="J27" s="74"/>
      <c r="K27" s="74"/>
      <c r="L27" s="74"/>
      <c r="M27" s="74"/>
      <c r="N27" s="74"/>
      <c r="O27" s="74"/>
      <c r="P27" s="74">
        <v>1</v>
      </c>
      <c r="Q27" s="74"/>
      <c r="R27" s="74"/>
      <c r="S27" s="6" t="s">
        <v>210</v>
      </c>
      <c r="T27" s="5" t="s">
        <v>217</v>
      </c>
      <c r="U27" s="5" t="s">
        <v>151</v>
      </c>
      <c r="V27" s="74" t="s">
        <v>218</v>
      </c>
      <c r="W27" s="74">
        <v>1</v>
      </c>
      <c r="X27" s="74"/>
      <c r="Y27" s="74"/>
      <c r="Z27" s="74"/>
      <c r="AA27" s="74"/>
      <c r="AB27" s="74">
        <v>1</v>
      </c>
      <c r="AC27" s="74"/>
      <c r="AD27" s="74"/>
      <c r="AE27" s="74">
        <v>1</v>
      </c>
      <c r="AF27" s="74"/>
      <c r="AG27" s="74"/>
      <c r="AH27" s="74">
        <v>1</v>
      </c>
      <c r="AI27" s="89" t="s">
        <v>219</v>
      </c>
      <c r="AJ27" s="90">
        <v>45007</v>
      </c>
      <c r="AK27" s="87">
        <v>11</v>
      </c>
      <c r="AL27" s="85"/>
    </row>
    <row r="28" spans="1:144" ht="49.5" customHeight="1">
      <c r="A28" s="102">
        <v>19</v>
      </c>
      <c r="B28" s="89" t="s">
        <v>220</v>
      </c>
      <c r="C28" s="91">
        <v>44994</v>
      </c>
      <c r="D28" s="5" t="s">
        <v>104</v>
      </c>
      <c r="E28" s="74" t="s">
        <v>208</v>
      </c>
      <c r="F28" s="5" t="s">
        <v>209</v>
      </c>
      <c r="G28" s="74"/>
      <c r="H28" s="74">
        <v>1</v>
      </c>
      <c r="I28" s="74"/>
      <c r="J28" s="74"/>
      <c r="K28" s="74"/>
      <c r="L28" s="74"/>
      <c r="M28" s="74"/>
      <c r="N28" s="74"/>
      <c r="O28" s="74"/>
      <c r="P28" s="74">
        <v>1</v>
      </c>
      <c r="Q28" s="74"/>
      <c r="R28" s="74"/>
      <c r="S28" s="6" t="s">
        <v>210</v>
      </c>
      <c r="T28" s="5" t="s">
        <v>221</v>
      </c>
      <c r="U28" s="5" t="s">
        <v>151</v>
      </c>
      <c r="V28" s="74" t="s">
        <v>212</v>
      </c>
      <c r="W28" s="74">
        <v>1</v>
      </c>
      <c r="X28" s="74"/>
      <c r="Y28" s="74"/>
      <c r="Z28" s="74"/>
      <c r="AA28" s="74"/>
      <c r="AB28" s="74">
        <v>1</v>
      </c>
      <c r="AC28" s="74"/>
      <c r="AD28" s="74"/>
      <c r="AE28" s="74">
        <v>1</v>
      </c>
      <c r="AF28" s="74"/>
      <c r="AG28" s="74">
        <v>1</v>
      </c>
      <c r="AH28" s="74"/>
      <c r="AI28" s="89" t="s">
        <v>222</v>
      </c>
      <c r="AJ28" s="90">
        <v>45008</v>
      </c>
      <c r="AK28" s="87">
        <v>9</v>
      </c>
      <c r="AL28" s="85"/>
    </row>
    <row r="29" spans="1:144" ht="49.5" customHeight="1">
      <c r="A29" s="102">
        <v>20</v>
      </c>
      <c r="B29" s="89" t="s">
        <v>223</v>
      </c>
      <c r="C29" s="91">
        <v>45000</v>
      </c>
      <c r="D29" s="5" t="s">
        <v>104</v>
      </c>
      <c r="E29" s="74" t="s">
        <v>208</v>
      </c>
      <c r="F29" s="5" t="s">
        <v>224</v>
      </c>
      <c r="G29" s="74"/>
      <c r="H29" s="74">
        <v>1</v>
      </c>
      <c r="I29" s="74"/>
      <c r="J29" s="74"/>
      <c r="K29" s="74"/>
      <c r="L29" s="74"/>
      <c r="M29" s="74"/>
      <c r="N29" s="74"/>
      <c r="O29" s="74"/>
      <c r="P29" s="74">
        <v>1</v>
      </c>
      <c r="Q29" s="74"/>
      <c r="R29" s="74"/>
      <c r="S29" s="6" t="s">
        <v>214</v>
      </c>
      <c r="T29" s="74" t="s">
        <v>225</v>
      </c>
      <c r="U29" s="5" t="s">
        <v>151</v>
      </c>
      <c r="V29" s="74" t="s">
        <v>212</v>
      </c>
      <c r="W29" s="74">
        <v>1</v>
      </c>
      <c r="X29" s="74"/>
      <c r="Y29" s="74"/>
      <c r="Z29" s="74"/>
      <c r="AA29" s="74"/>
      <c r="AB29" s="74">
        <v>1</v>
      </c>
      <c r="AC29" s="74"/>
      <c r="AD29" s="74"/>
      <c r="AE29" s="74">
        <v>1</v>
      </c>
      <c r="AF29" s="74"/>
      <c r="AG29" s="74">
        <v>1</v>
      </c>
      <c r="AH29" s="74"/>
      <c r="AI29" s="89" t="s">
        <v>226</v>
      </c>
      <c r="AJ29" s="90">
        <v>45008</v>
      </c>
      <c r="AK29" s="87">
        <v>5</v>
      </c>
      <c r="AL29" s="85"/>
    </row>
    <row r="30" spans="1:144" ht="49.5" customHeight="1">
      <c r="A30" s="102">
        <v>21</v>
      </c>
      <c r="B30" s="89" t="s">
        <v>227</v>
      </c>
      <c r="C30" s="91">
        <v>45006</v>
      </c>
      <c r="D30" s="5" t="s">
        <v>104</v>
      </c>
      <c r="E30" s="74" t="s">
        <v>208</v>
      </c>
      <c r="F30" s="5" t="s">
        <v>209</v>
      </c>
      <c r="G30" s="74"/>
      <c r="H30" s="74">
        <v>1</v>
      </c>
      <c r="I30" s="74"/>
      <c r="J30" s="74"/>
      <c r="K30" s="74"/>
      <c r="L30" s="74"/>
      <c r="M30" s="74"/>
      <c r="N30" s="74"/>
      <c r="O30" s="74"/>
      <c r="P30" s="74">
        <v>1</v>
      </c>
      <c r="Q30" s="74"/>
      <c r="R30" s="74"/>
      <c r="S30" s="6" t="s">
        <v>214</v>
      </c>
      <c r="T30" s="74" t="s">
        <v>228</v>
      </c>
      <c r="U30" s="5" t="s">
        <v>151</v>
      </c>
      <c r="V30" s="74" t="s">
        <v>212</v>
      </c>
      <c r="W30" s="74">
        <v>1</v>
      </c>
      <c r="X30" s="74"/>
      <c r="Y30" s="74"/>
      <c r="Z30" s="74"/>
      <c r="AA30" s="74"/>
      <c r="AB30" s="74">
        <v>1</v>
      </c>
      <c r="AC30" s="74"/>
      <c r="AD30" s="74"/>
      <c r="AE30" s="74">
        <v>1</v>
      </c>
      <c r="AF30" s="74"/>
      <c r="AG30" s="74">
        <v>1</v>
      </c>
      <c r="AH30" s="74"/>
      <c r="AI30" s="89" t="s">
        <v>229</v>
      </c>
      <c r="AJ30" s="90">
        <v>45008</v>
      </c>
      <c r="AK30" s="87">
        <v>2</v>
      </c>
      <c r="AL30" s="85"/>
    </row>
    <row r="31" spans="1:144" ht="49.5" customHeight="1">
      <c r="A31" s="102">
        <v>22</v>
      </c>
      <c r="B31" s="89" t="s">
        <v>230</v>
      </c>
      <c r="C31" s="91">
        <v>45006</v>
      </c>
      <c r="D31" s="5" t="s">
        <v>104</v>
      </c>
      <c r="E31" s="74" t="s">
        <v>208</v>
      </c>
      <c r="F31" s="5" t="s">
        <v>231</v>
      </c>
      <c r="G31" s="74"/>
      <c r="H31" s="74">
        <v>1</v>
      </c>
      <c r="I31" s="74"/>
      <c r="J31" s="74"/>
      <c r="K31" s="74"/>
      <c r="L31" s="74"/>
      <c r="M31" s="74"/>
      <c r="N31" s="74"/>
      <c r="O31" s="74"/>
      <c r="P31" s="74">
        <v>1</v>
      </c>
      <c r="Q31" s="74"/>
      <c r="R31" s="74"/>
      <c r="S31" s="6" t="s">
        <v>214</v>
      </c>
      <c r="T31" s="5" t="s">
        <v>232</v>
      </c>
      <c r="U31" s="5" t="s">
        <v>233</v>
      </c>
      <c r="V31" s="74" t="s">
        <v>212</v>
      </c>
      <c r="W31" s="74">
        <v>1</v>
      </c>
      <c r="X31" s="74"/>
      <c r="Y31" s="74"/>
      <c r="Z31" s="74"/>
      <c r="AA31" s="74"/>
      <c r="AB31" s="74">
        <v>1</v>
      </c>
      <c r="AC31" s="74"/>
      <c r="AD31" s="74"/>
      <c r="AE31" s="74"/>
      <c r="AF31" s="74">
        <v>1</v>
      </c>
      <c r="AG31" s="74"/>
      <c r="AH31" s="74"/>
      <c r="AI31" s="89"/>
      <c r="AJ31" s="90"/>
      <c r="AK31" s="87"/>
      <c r="AL31" s="85"/>
    </row>
    <row r="32" spans="1:144" ht="49.5" customHeight="1">
      <c r="A32" s="102">
        <v>23</v>
      </c>
      <c r="B32" s="89" t="s">
        <v>234</v>
      </c>
      <c r="C32" s="91">
        <v>45006</v>
      </c>
      <c r="D32" s="5" t="s">
        <v>104</v>
      </c>
      <c r="E32" s="74" t="s">
        <v>208</v>
      </c>
      <c r="F32" s="5" t="s">
        <v>209</v>
      </c>
      <c r="G32" s="74"/>
      <c r="H32" s="74">
        <v>1</v>
      </c>
      <c r="I32" s="74"/>
      <c r="J32" s="74"/>
      <c r="K32" s="74"/>
      <c r="L32" s="74"/>
      <c r="M32" s="74"/>
      <c r="N32" s="74"/>
      <c r="O32" s="74"/>
      <c r="P32" s="74">
        <v>1</v>
      </c>
      <c r="Q32" s="74"/>
      <c r="R32" s="74"/>
      <c r="S32" s="6" t="s">
        <v>214</v>
      </c>
      <c r="T32" s="5" t="s">
        <v>235</v>
      </c>
      <c r="U32" s="5" t="s">
        <v>236</v>
      </c>
      <c r="V32" s="74" t="s">
        <v>212</v>
      </c>
      <c r="W32" s="74">
        <v>1</v>
      </c>
      <c r="X32" s="74"/>
      <c r="Y32" s="74"/>
      <c r="Z32" s="74"/>
      <c r="AA32" s="74"/>
      <c r="AB32" s="74">
        <v>1</v>
      </c>
      <c r="AC32" s="74"/>
      <c r="AD32" s="74"/>
      <c r="AE32" s="74">
        <v>1</v>
      </c>
      <c r="AF32" s="74"/>
      <c r="AG32" s="74"/>
      <c r="AH32" s="74">
        <v>1</v>
      </c>
      <c r="AI32" s="89" t="s">
        <v>237</v>
      </c>
      <c r="AJ32" s="90" t="s">
        <v>104</v>
      </c>
      <c r="AK32" s="87">
        <v>0</v>
      </c>
      <c r="AL32" s="85"/>
    </row>
    <row r="33" spans="1:39" ht="49.5" customHeight="1">
      <c r="A33" s="102">
        <v>24</v>
      </c>
      <c r="B33" s="89" t="s">
        <v>238</v>
      </c>
      <c r="C33" s="91">
        <v>44988</v>
      </c>
      <c r="D33" s="5" t="s">
        <v>104</v>
      </c>
      <c r="E33" s="74" t="s">
        <v>208</v>
      </c>
      <c r="F33" s="5" t="s">
        <v>209</v>
      </c>
      <c r="G33" s="74"/>
      <c r="H33" s="74">
        <v>1</v>
      </c>
      <c r="I33" s="74"/>
      <c r="J33" s="74"/>
      <c r="K33" s="74"/>
      <c r="L33" s="74"/>
      <c r="M33" s="74"/>
      <c r="N33" s="74"/>
      <c r="O33" s="74"/>
      <c r="P33" s="74">
        <v>1</v>
      </c>
      <c r="Q33" s="74"/>
      <c r="R33" s="74"/>
      <c r="S33" s="6" t="s">
        <v>214</v>
      </c>
      <c r="T33" s="74" t="s">
        <v>228</v>
      </c>
      <c r="U33" s="5" t="s">
        <v>151</v>
      </c>
      <c r="V33" s="74" t="s">
        <v>212</v>
      </c>
      <c r="W33" s="74">
        <v>1</v>
      </c>
      <c r="X33" s="74"/>
      <c r="Y33" s="74"/>
      <c r="Z33" s="74"/>
      <c r="AA33" s="74"/>
      <c r="AB33" s="74">
        <v>1</v>
      </c>
      <c r="AC33" s="74"/>
      <c r="AD33" s="74"/>
      <c r="AE33" s="74">
        <v>1</v>
      </c>
      <c r="AF33" s="74"/>
      <c r="AG33" s="74">
        <v>1</v>
      </c>
      <c r="AH33" s="74"/>
      <c r="AI33" s="89" t="s">
        <v>239</v>
      </c>
      <c r="AJ33" s="90">
        <v>45015</v>
      </c>
      <c r="AK33" s="87">
        <v>19</v>
      </c>
      <c r="AL33" s="85"/>
    </row>
    <row r="34" spans="1:39" ht="49.5" customHeight="1">
      <c r="A34" s="102">
        <v>25</v>
      </c>
      <c r="B34" s="89" t="s">
        <v>240</v>
      </c>
      <c r="C34" s="91">
        <v>45000</v>
      </c>
      <c r="D34" s="5" t="s">
        <v>104</v>
      </c>
      <c r="E34" s="74" t="s">
        <v>208</v>
      </c>
      <c r="F34" s="5" t="s">
        <v>209</v>
      </c>
      <c r="G34" s="74"/>
      <c r="H34" s="74">
        <v>1</v>
      </c>
      <c r="I34" s="74"/>
      <c r="J34" s="74"/>
      <c r="K34" s="74"/>
      <c r="L34" s="74"/>
      <c r="M34" s="74"/>
      <c r="N34" s="74"/>
      <c r="O34" s="74"/>
      <c r="P34" s="74">
        <v>1</v>
      </c>
      <c r="Q34" s="74"/>
      <c r="R34" s="74"/>
      <c r="S34" s="6" t="s">
        <v>214</v>
      </c>
      <c r="T34" s="5" t="s">
        <v>241</v>
      </c>
      <c r="U34" s="5" t="s">
        <v>151</v>
      </c>
      <c r="V34" s="74" t="s">
        <v>212</v>
      </c>
      <c r="W34" s="74">
        <v>1</v>
      </c>
      <c r="X34" s="74"/>
      <c r="Y34" s="74"/>
      <c r="Z34" s="74"/>
      <c r="AA34" s="74"/>
      <c r="AB34" s="74">
        <v>1</v>
      </c>
      <c r="AC34" s="74"/>
      <c r="AD34" s="74"/>
      <c r="AE34" s="74">
        <v>1</v>
      </c>
      <c r="AF34" s="74"/>
      <c r="AG34" s="74">
        <v>1</v>
      </c>
      <c r="AH34" s="74"/>
      <c r="AI34" s="89" t="s">
        <v>242</v>
      </c>
      <c r="AJ34" s="90">
        <v>45015</v>
      </c>
      <c r="AK34" s="87">
        <v>10</v>
      </c>
      <c r="AL34" s="85"/>
    </row>
    <row r="35" spans="1:39" ht="49.5" customHeight="1">
      <c r="A35" s="102">
        <v>26</v>
      </c>
      <c r="B35" s="89" t="s">
        <v>243</v>
      </c>
      <c r="C35" s="91">
        <v>45006</v>
      </c>
      <c r="D35" s="5" t="s">
        <v>104</v>
      </c>
      <c r="E35" s="74" t="s">
        <v>208</v>
      </c>
      <c r="F35" s="5" t="s">
        <v>209</v>
      </c>
      <c r="G35" s="74"/>
      <c r="H35" s="74">
        <v>1</v>
      </c>
      <c r="I35" s="74"/>
      <c r="J35" s="74"/>
      <c r="K35" s="74"/>
      <c r="L35" s="74"/>
      <c r="M35" s="74"/>
      <c r="N35" s="74"/>
      <c r="O35" s="74"/>
      <c r="P35" s="74">
        <v>1</v>
      </c>
      <c r="Q35" s="74"/>
      <c r="R35" s="74"/>
      <c r="S35" s="6" t="s">
        <v>214</v>
      </c>
      <c r="T35" s="5" t="s">
        <v>244</v>
      </c>
      <c r="U35" s="5" t="s">
        <v>151</v>
      </c>
      <c r="V35" s="74" t="s">
        <v>212</v>
      </c>
      <c r="W35" s="74">
        <v>1</v>
      </c>
      <c r="X35" s="74"/>
      <c r="Y35" s="74"/>
      <c r="Z35" s="74"/>
      <c r="AA35" s="74"/>
      <c r="AB35" s="74">
        <v>1</v>
      </c>
      <c r="AC35" s="74"/>
      <c r="AD35" s="74"/>
      <c r="AE35" s="74">
        <v>1</v>
      </c>
      <c r="AF35" s="74"/>
      <c r="AG35" s="74">
        <v>1</v>
      </c>
      <c r="AH35" s="74"/>
      <c r="AI35" s="89" t="s">
        <v>245</v>
      </c>
      <c r="AJ35" s="90">
        <v>45015</v>
      </c>
      <c r="AK35" s="87">
        <v>7</v>
      </c>
      <c r="AL35" s="85"/>
    </row>
    <row r="36" spans="1:39" ht="49.5" customHeight="1">
      <c r="A36" s="102">
        <v>27</v>
      </c>
      <c r="B36" s="89" t="s">
        <v>246</v>
      </c>
      <c r="C36" s="91">
        <v>45008</v>
      </c>
      <c r="D36" s="5" t="s">
        <v>104</v>
      </c>
      <c r="E36" s="74" t="s">
        <v>208</v>
      </c>
      <c r="F36" s="5" t="s">
        <v>247</v>
      </c>
      <c r="G36" s="74"/>
      <c r="H36" s="74">
        <v>1</v>
      </c>
      <c r="I36" s="74"/>
      <c r="J36" s="74"/>
      <c r="K36" s="74"/>
      <c r="L36" s="74"/>
      <c r="M36" s="74"/>
      <c r="N36" s="74"/>
      <c r="O36" s="74"/>
      <c r="P36" s="74">
        <v>1</v>
      </c>
      <c r="Q36" s="74"/>
      <c r="R36" s="74"/>
      <c r="S36" s="6" t="s">
        <v>214</v>
      </c>
      <c r="T36" s="5" t="s">
        <v>248</v>
      </c>
      <c r="U36" s="5" t="s">
        <v>249</v>
      </c>
      <c r="V36" s="74" t="s">
        <v>212</v>
      </c>
      <c r="W36" s="74">
        <v>1</v>
      </c>
      <c r="X36" s="74"/>
      <c r="Y36" s="74"/>
      <c r="Z36" s="74"/>
      <c r="AA36" s="74"/>
      <c r="AB36" s="74">
        <v>1</v>
      </c>
      <c r="AC36" s="74"/>
      <c r="AD36" s="74"/>
      <c r="AE36" s="74"/>
      <c r="AF36" s="74">
        <v>1</v>
      </c>
      <c r="AG36" s="74"/>
      <c r="AH36" s="74"/>
      <c r="AI36" s="89"/>
      <c r="AJ36" s="90"/>
      <c r="AK36" s="87"/>
      <c r="AL36" s="85"/>
    </row>
    <row r="37" spans="1:39" ht="49.5" customHeight="1">
      <c r="A37" s="102">
        <v>28</v>
      </c>
      <c r="B37" s="89" t="s">
        <v>250</v>
      </c>
      <c r="C37" s="91">
        <v>44985</v>
      </c>
      <c r="D37" s="5" t="s">
        <v>104</v>
      </c>
      <c r="E37" s="74" t="s">
        <v>208</v>
      </c>
      <c r="F37" s="5" t="s">
        <v>251</v>
      </c>
      <c r="G37" s="74"/>
      <c r="H37" s="74">
        <v>1</v>
      </c>
      <c r="I37" s="74"/>
      <c r="J37" s="74"/>
      <c r="K37" s="74"/>
      <c r="L37" s="74"/>
      <c r="M37" s="74"/>
      <c r="N37" s="74"/>
      <c r="O37" s="74"/>
      <c r="P37" s="74">
        <v>1</v>
      </c>
      <c r="Q37" s="74"/>
      <c r="R37" s="74"/>
      <c r="S37" s="6" t="s">
        <v>214</v>
      </c>
      <c r="T37" s="5" t="s">
        <v>252</v>
      </c>
      <c r="U37" s="5" t="s">
        <v>151</v>
      </c>
      <c r="V37" s="74" t="s">
        <v>212</v>
      </c>
      <c r="W37" s="74">
        <v>1</v>
      </c>
      <c r="X37" s="74"/>
      <c r="Y37" s="74"/>
      <c r="Z37" s="74"/>
      <c r="AA37" s="74"/>
      <c r="AB37" s="74">
        <v>1</v>
      </c>
      <c r="AC37" s="74"/>
      <c r="AD37" s="74"/>
      <c r="AE37" s="74">
        <v>1</v>
      </c>
      <c r="AF37" s="74"/>
      <c r="AG37" s="74">
        <v>1</v>
      </c>
      <c r="AH37" s="74"/>
      <c r="AI37" s="89" t="s">
        <v>253</v>
      </c>
      <c r="AJ37" s="90">
        <v>45000</v>
      </c>
      <c r="AK37" s="87">
        <v>9</v>
      </c>
      <c r="AL37" s="85"/>
    </row>
    <row r="38" spans="1:39" ht="49.5" customHeight="1">
      <c r="A38" s="102">
        <v>29</v>
      </c>
      <c r="B38" s="102" t="s">
        <v>254</v>
      </c>
      <c r="C38" s="89" t="s">
        <v>255</v>
      </c>
      <c r="D38" s="91" t="s">
        <v>104</v>
      </c>
      <c r="E38" s="5" t="s">
        <v>208</v>
      </c>
      <c r="F38" s="74" t="s">
        <v>209</v>
      </c>
      <c r="G38" s="5"/>
      <c r="H38" s="74">
        <v>1</v>
      </c>
      <c r="I38" s="74"/>
      <c r="J38" s="74"/>
      <c r="K38" s="74"/>
      <c r="L38" s="74"/>
      <c r="M38" s="74"/>
      <c r="N38" s="74"/>
      <c r="O38" s="74"/>
      <c r="P38" s="74">
        <v>1</v>
      </c>
      <c r="Q38" s="74"/>
      <c r="R38" s="74"/>
      <c r="S38" s="74" t="s">
        <v>214</v>
      </c>
      <c r="T38" s="6" t="s">
        <v>244</v>
      </c>
      <c r="U38" s="74" t="s">
        <v>151</v>
      </c>
      <c r="V38" s="5" t="s">
        <v>212</v>
      </c>
      <c r="W38" s="74">
        <v>1</v>
      </c>
      <c r="X38" s="74"/>
      <c r="Y38" s="74"/>
      <c r="Z38" s="74"/>
      <c r="AA38" s="74"/>
      <c r="AB38" s="74">
        <v>1</v>
      </c>
      <c r="AC38" s="74"/>
      <c r="AD38" s="74"/>
      <c r="AE38" s="74">
        <v>1</v>
      </c>
      <c r="AF38" s="74"/>
      <c r="AG38" s="74">
        <v>1</v>
      </c>
      <c r="AH38" s="74"/>
      <c r="AI38" s="74" t="s">
        <v>256</v>
      </c>
      <c r="AJ38" s="89" t="s">
        <v>257</v>
      </c>
      <c r="AK38" s="87">
        <v>7</v>
      </c>
      <c r="AL38" s="85"/>
      <c r="AM38" s="86"/>
    </row>
    <row r="39" spans="1:39" ht="49.5" customHeight="1">
      <c r="A39" s="102">
        <v>30</v>
      </c>
      <c r="B39" s="102" t="s">
        <v>258</v>
      </c>
      <c r="C39" s="89" t="s">
        <v>259</v>
      </c>
      <c r="D39" s="91" t="s">
        <v>104</v>
      </c>
      <c r="E39" s="5" t="s">
        <v>208</v>
      </c>
      <c r="F39" s="74" t="s">
        <v>209</v>
      </c>
      <c r="G39" s="5"/>
      <c r="H39" s="74">
        <v>1</v>
      </c>
      <c r="I39" s="74"/>
      <c r="J39" s="74"/>
      <c r="K39" s="74"/>
      <c r="L39" s="74"/>
      <c r="M39" s="74"/>
      <c r="N39" s="74"/>
      <c r="O39" s="74"/>
      <c r="P39" s="74">
        <v>1</v>
      </c>
      <c r="Q39" s="74"/>
      <c r="R39" s="74"/>
      <c r="S39" s="74" t="s">
        <v>214</v>
      </c>
      <c r="T39" s="6" t="s">
        <v>252</v>
      </c>
      <c r="U39" s="74" t="s">
        <v>151</v>
      </c>
      <c r="V39" s="5" t="s">
        <v>212</v>
      </c>
      <c r="W39" s="74">
        <v>1</v>
      </c>
      <c r="X39" s="74"/>
      <c r="Y39" s="74"/>
      <c r="Z39" s="74"/>
      <c r="AA39" s="74"/>
      <c r="AB39" s="74">
        <v>1</v>
      </c>
      <c r="AC39" s="74"/>
      <c r="AD39" s="74"/>
      <c r="AE39" s="74">
        <v>1</v>
      </c>
      <c r="AF39" s="74"/>
      <c r="AG39" s="74">
        <v>1</v>
      </c>
      <c r="AH39" s="74"/>
      <c r="AI39" s="74" t="s">
        <v>260</v>
      </c>
      <c r="AJ39" s="89" t="s">
        <v>261</v>
      </c>
      <c r="AK39" s="87">
        <v>8</v>
      </c>
      <c r="AL39" s="103"/>
      <c r="AM39" s="86"/>
    </row>
    <row r="40" spans="1:39" s="75" customFormat="1" ht="42.75" customHeight="1">
      <c r="A40" s="76"/>
      <c r="G40" s="76">
        <f>SUM(G10:G24)</f>
        <v>0</v>
      </c>
      <c r="H40" s="76">
        <f>SUM(H10:H39)</f>
        <v>24</v>
      </c>
      <c r="I40" s="76">
        <f>SUM(I10:I24)</f>
        <v>0</v>
      </c>
      <c r="J40" s="76">
        <f>SUM(J10:J39)</f>
        <v>6</v>
      </c>
      <c r="K40" s="76">
        <f>SUM(K10:K24)</f>
        <v>0</v>
      </c>
      <c r="L40" s="76">
        <f>SUM(L10:L24)</f>
        <v>0</v>
      </c>
      <c r="M40" s="76">
        <f>SUM(M10:M24)</f>
        <v>0</v>
      </c>
      <c r="N40" s="76">
        <f>SUM(N10:N39)</f>
        <v>1</v>
      </c>
      <c r="O40" s="76">
        <f>SUM(O10:O24)</f>
        <v>0</v>
      </c>
      <c r="P40" s="76">
        <f>SUM(P10:P39)</f>
        <v>14</v>
      </c>
      <c r="Q40" s="76">
        <f>SUM(Q10:Q24)</f>
        <v>0</v>
      </c>
      <c r="R40" s="76">
        <f>SUM(R10:R24)</f>
        <v>0</v>
      </c>
      <c r="S40" s="77"/>
      <c r="V40" s="77"/>
      <c r="W40" s="76">
        <f>SUM(W10:W39)</f>
        <v>30</v>
      </c>
      <c r="X40" s="76">
        <f t="shared" ref="X40" si="1">SUM(X10:X24)</f>
        <v>0</v>
      </c>
      <c r="Y40" s="76">
        <f t="shared" ref="Y40" si="2">SUM(Y10:Y24)</f>
        <v>0</v>
      </c>
      <c r="Z40" s="76">
        <f t="shared" ref="Z40" si="3">SUM(Z10:Z24)</f>
        <v>0</v>
      </c>
      <c r="AA40" s="76">
        <f t="shared" ref="AA40" si="4">SUM(AA10:AA24)</f>
        <v>0</v>
      </c>
      <c r="AB40" s="76">
        <f t="shared" ref="AB40:AH40" si="5">SUM(AB10:AB39)</f>
        <v>20</v>
      </c>
      <c r="AC40" s="76">
        <f t="shared" si="5"/>
        <v>0</v>
      </c>
      <c r="AD40" s="76">
        <f t="shared" si="5"/>
        <v>10</v>
      </c>
      <c r="AE40" s="76">
        <f t="shared" si="5"/>
        <v>27</v>
      </c>
      <c r="AF40" s="76">
        <f t="shared" si="5"/>
        <v>3</v>
      </c>
      <c r="AG40" s="76">
        <f t="shared" si="5"/>
        <v>20</v>
      </c>
      <c r="AH40" s="76">
        <f t="shared" si="5"/>
        <v>7</v>
      </c>
      <c r="AK40" s="78">
        <f>AVERAGE(AK10:AK24)</f>
        <v>6.4</v>
      </c>
      <c r="AL40" s="75">
        <v>0</v>
      </c>
    </row>
    <row r="41" spans="1:39" ht="39" customHeight="1">
      <c r="B41"/>
      <c r="C41"/>
      <c r="D41" s="132" t="s">
        <v>96</v>
      </c>
      <c r="E41" s="132"/>
      <c r="F41" s="132"/>
      <c r="AK41" s="84">
        <f>SUM(AK10:AK40)</f>
        <v>201.4</v>
      </c>
    </row>
    <row r="42" spans="1:39" ht="39" customHeight="1">
      <c r="B42"/>
      <c r="C42"/>
      <c r="D42" s="132" t="s">
        <v>0</v>
      </c>
      <c r="E42" s="132"/>
      <c r="F42" s="80">
        <v>30</v>
      </c>
    </row>
    <row r="43" spans="1:39" ht="39" customHeight="1">
      <c r="B43"/>
      <c r="C43"/>
      <c r="D43" s="132" t="s">
        <v>97</v>
      </c>
      <c r="E43" s="132"/>
      <c r="F43" s="72">
        <v>20</v>
      </c>
    </row>
    <row r="44" spans="1:39" ht="39" customHeight="1">
      <c r="B44"/>
      <c r="C44"/>
      <c r="D44" s="132" t="s">
        <v>98</v>
      </c>
      <c r="E44" s="132"/>
      <c r="F44" s="72">
        <v>7</v>
      </c>
    </row>
    <row r="45" spans="1:39" ht="39" customHeight="1">
      <c r="B45"/>
      <c r="C45"/>
      <c r="D45" s="132" t="s">
        <v>99</v>
      </c>
      <c r="E45" s="132"/>
      <c r="F45" s="79">
        <f>AK40</f>
        <v>6.4</v>
      </c>
    </row>
    <row r="46" spans="1:39" ht="39" customHeight="1">
      <c r="B46"/>
      <c r="C46"/>
      <c r="D46" s="132" t="s">
        <v>100</v>
      </c>
      <c r="E46" s="132"/>
      <c r="F46" s="72">
        <v>24</v>
      </c>
    </row>
    <row r="47" spans="1:39" ht="39" customHeight="1">
      <c r="B47"/>
      <c r="C47"/>
      <c r="D47" s="132" t="s">
        <v>101</v>
      </c>
      <c r="E47" s="132"/>
      <c r="F47" s="72">
        <v>6</v>
      </c>
    </row>
    <row r="48" spans="1:39" ht="33.75" customHeight="1">
      <c r="B48"/>
      <c r="C48"/>
      <c r="D48" s="132" t="s">
        <v>102</v>
      </c>
      <c r="E48" s="132"/>
      <c r="F48" s="72">
        <v>20</v>
      </c>
    </row>
    <row r="49" spans="1:6" ht="39" customHeight="1">
      <c r="B49"/>
      <c r="C49"/>
      <c r="D49" s="132" t="s">
        <v>103</v>
      </c>
      <c r="E49" s="132"/>
      <c r="F49" s="72">
        <v>10</v>
      </c>
    </row>
    <row r="50" spans="1:6" ht="39" customHeight="1"/>
    <row r="52" spans="1:6">
      <c r="B52"/>
      <c r="C52"/>
    </row>
    <row r="54" spans="1:6">
      <c r="B54"/>
      <c r="C54"/>
    </row>
    <row r="55" spans="1:6">
      <c r="B55"/>
      <c r="C55"/>
    </row>
    <row r="56" spans="1:6">
      <c r="B56"/>
      <c r="C56"/>
    </row>
    <row r="57" spans="1:6">
      <c r="B57"/>
      <c r="C57"/>
    </row>
    <row r="58" spans="1:6">
      <c r="B58"/>
      <c r="C58"/>
    </row>
    <row r="59" spans="1:6">
      <c r="B59"/>
      <c r="C59"/>
    </row>
    <row r="60" spans="1:6">
      <c r="B60"/>
      <c r="C60"/>
    </row>
    <row r="61" spans="1:6">
      <c r="B61"/>
      <c r="C61"/>
    </row>
    <row r="62" spans="1:6">
      <c r="A62" s="4">
        <v>11</v>
      </c>
      <c r="B62"/>
      <c r="C62"/>
    </row>
    <row r="63" spans="1:6">
      <c r="B63"/>
      <c r="C63"/>
    </row>
    <row r="64" spans="1:6">
      <c r="B64"/>
      <c r="C64"/>
    </row>
    <row r="65" spans="2:3">
      <c r="B65"/>
      <c r="C65"/>
    </row>
    <row r="66" spans="2:3">
      <c r="B66"/>
      <c r="C66"/>
    </row>
    <row r="67" spans="2:3">
      <c r="B67"/>
      <c r="C67"/>
    </row>
    <row r="68" spans="2:3">
      <c r="B68"/>
      <c r="C68"/>
    </row>
    <row r="69" spans="2:3">
      <c r="B69"/>
      <c r="C69"/>
    </row>
    <row r="70" spans="2:3">
      <c r="B70"/>
      <c r="C70"/>
    </row>
    <row r="71" spans="2:3">
      <c r="B71"/>
      <c r="C71"/>
    </row>
    <row r="72" spans="2:3">
      <c r="B72"/>
      <c r="C72"/>
    </row>
    <row r="73" spans="2:3">
      <c r="B73"/>
      <c r="C73"/>
    </row>
    <row r="74" spans="2:3">
      <c r="B74"/>
      <c r="C74"/>
    </row>
    <row r="75" spans="2:3">
      <c r="B75"/>
      <c r="C75"/>
    </row>
    <row r="76" spans="2:3">
      <c r="B76"/>
      <c r="C76"/>
    </row>
    <row r="77" spans="2:3">
      <c r="B77"/>
      <c r="C77"/>
    </row>
    <row r="78" spans="2:3">
      <c r="B78"/>
      <c r="C78"/>
    </row>
    <row r="79" spans="2:3">
      <c r="B79"/>
      <c r="C79"/>
    </row>
    <row r="80" spans="2:3">
      <c r="B80"/>
      <c r="C80"/>
    </row>
    <row r="81" spans="2:3">
      <c r="B81"/>
      <c r="C81"/>
    </row>
    <row r="82" spans="2:3">
      <c r="B82"/>
      <c r="C82"/>
    </row>
    <row r="83" spans="2:3">
      <c r="B83"/>
      <c r="C83"/>
    </row>
    <row r="84" spans="2:3">
      <c r="B84"/>
      <c r="C84"/>
    </row>
    <row r="85" spans="2:3">
      <c r="B85"/>
      <c r="C85"/>
    </row>
    <row r="86" spans="2:3">
      <c r="B86"/>
      <c r="C86"/>
    </row>
    <row r="87" spans="2:3">
      <c r="B87"/>
      <c r="C87"/>
    </row>
    <row r="88" spans="2:3">
      <c r="B88"/>
      <c r="C88"/>
    </row>
    <row r="89" spans="2:3">
      <c r="B89"/>
      <c r="C89"/>
    </row>
    <row r="90" spans="2:3">
      <c r="B90"/>
      <c r="C90"/>
    </row>
    <row r="91" spans="2:3">
      <c r="B91"/>
      <c r="C91"/>
    </row>
    <row r="92" spans="2:3">
      <c r="B92"/>
      <c r="C92"/>
    </row>
    <row r="93" spans="2:3">
      <c r="B93"/>
      <c r="C93"/>
    </row>
    <row r="94" spans="2:3">
      <c r="B94"/>
      <c r="C94"/>
    </row>
    <row r="95" spans="2:3">
      <c r="B95"/>
      <c r="C95"/>
    </row>
    <row r="96" spans="2:3">
      <c r="B96"/>
      <c r="C96"/>
    </row>
    <row r="97" spans="2:3">
      <c r="B97"/>
      <c r="C97"/>
    </row>
    <row r="98" spans="2:3">
      <c r="B98"/>
      <c r="C98"/>
    </row>
    <row r="99" spans="2:3">
      <c r="B99"/>
      <c r="C99"/>
    </row>
    <row r="100" spans="2:3">
      <c r="B100"/>
      <c r="C100"/>
    </row>
    <row r="101" spans="2:3">
      <c r="B101"/>
      <c r="C101"/>
    </row>
    <row r="102" spans="2:3">
      <c r="B102"/>
      <c r="C102"/>
    </row>
    <row r="103" spans="2:3">
      <c r="B103"/>
      <c r="C103"/>
    </row>
    <row r="104" spans="2:3">
      <c r="B104"/>
      <c r="C104"/>
    </row>
    <row r="105" spans="2:3">
      <c r="B105"/>
      <c r="C105"/>
    </row>
    <row r="106" spans="2:3">
      <c r="B106"/>
      <c r="C106"/>
    </row>
    <row r="107" spans="2:3">
      <c r="B107"/>
      <c r="C107"/>
    </row>
    <row r="108" spans="2:3">
      <c r="B108"/>
      <c r="C108"/>
    </row>
    <row r="109" spans="2:3">
      <c r="B109"/>
      <c r="C109"/>
    </row>
    <row r="110" spans="2:3">
      <c r="B110"/>
      <c r="C110"/>
    </row>
    <row r="111" spans="2:3">
      <c r="B111"/>
      <c r="C111"/>
    </row>
    <row r="112" spans="2:3">
      <c r="B112"/>
      <c r="C112"/>
    </row>
    <row r="113" spans="2:3">
      <c r="B113"/>
      <c r="C113"/>
    </row>
    <row r="114" spans="2:3">
      <c r="B114"/>
      <c r="C114"/>
    </row>
    <row r="115" spans="2:3">
      <c r="B115"/>
      <c r="C115"/>
    </row>
    <row r="116" spans="2:3">
      <c r="B116"/>
      <c r="C116"/>
    </row>
    <row r="117" spans="2:3">
      <c r="B117"/>
      <c r="C117"/>
    </row>
    <row r="118" spans="2:3">
      <c r="B118"/>
      <c r="C118"/>
    </row>
    <row r="119" spans="2:3">
      <c r="B119"/>
      <c r="C119"/>
    </row>
    <row r="120" spans="2:3">
      <c r="B120"/>
      <c r="C120"/>
    </row>
    <row r="121" spans="2:3">
      <c r="B121"/>
      <c r="C121"/>
    </row>
    <row r="122" spans="2:3">
      <c r="B122"/>
      <c r="C122"/>
    </row>
    <row r="123" spans="2:3">
      <c r="B123"/>
      <c r="C123"/>
    </row>
    <row r="124" spans="2:3">
      <c r="B124"/>
      <c r="C124"/>
    </row>
    <row r="125" spans="2:3">
      <c r="B125"/>
      <c r="C125"/>
    </row>
    <row r="126" spans="2:3">
      <c r="B126"/>
      <c r="C126"/>
    </row>
    <row r="127" spans="2:3">
      <c r="B127"/>
      <c r="C127"/>
    </row>
    <row r="128" spans="2:3">
      <c r="B128"/>
      <c r="C128"/>
    </row>
    <row r="129" spans="2:3">
      <c r="B129"/>
      <c r="C129"/>
    </row>
    <row r="130" spans="2:3">
      <c r="B130"/>
      <c r="C130"/>
    </row>
    <row r="131" spans="2:3">
      <c r="B131"/>
      <c r="C131"/>
    </row>
    <row r="132" spans="2:3">
      <c r="B132"/>
      <c r="C132"/>
    </row>
    <row r="133" spans="2:3">
      <c r="B133"/>
      <c r="C133"/>
    </row>
    <row r="134" spans="2:3">
      <c r="B134"/>
      <c r="C134"/>
    </row>
    <row r="135" spans="2:3">
      <c r="B135"/>
      <c r="C135"/>
    </row>
    <row r="136" spans="2:3">
      <c r="B136"/>
      <c r="C136"/>
    </row>
    <row r="137" spans="2:3">
      <c r="B137"/>
      <c r="C137"/>
    </row>
    <row r="138" spans="2:3">
      <c r="B138"/>
      <c r="C138"/>
    </row>
    <row r="139" spans="2:3">
      <c r="B139"/>
      <c r="C139"/>
    </row>
    <row r="140" spans="2:3">
      <c r="B140"/>
      <c r="C140"/>
    </row>
    <row r="141" spans="2:3">
      <c r="B141"/>
      <c r="C141"/>
    </row>
    <row r="142" spans="2:3">
      <c r="B142"/>
      <c r="C142"/>
    </row>
    <row r="143" spans="2:3">
      <c r="B143"/>
      <c r="C143"/>
    </row>
    <row r="144" spans="2:3">
      <c r="B144"/>
      <c r="C144"/>
    </row>
    <row r="145" spans="2:3">
      <c r="B145"/>
      <c r="C145"/>
    </row>
    <row r="146" spans="2:3">
      <c r="B146"/>
      <c r="C146"/>
    </row>
    <row r="147" spans="2:3">
      <c r="B147"/>
      <c r="C147"/>
    </row>
    <row r="148" spans="2:3">
      <c r="B148"/>
      <c r="C148"/>
    </row>
    <row r="149" spans="2:3">
      <c r="B149"/>
      <c r="C149"/>
    </row>
    <row r="150" spans="2:3">
      <c r="B150"/>
      <c r="C150"/>
    </row>
    <row r="151" spans="2:3">
      <c r="B151"/>
      <c r="C151"/>
    </row>
    <row r="152" spans="2:3">
      <c r="B152"/>
      <c r="C152"/>
    </row>
    <row r="153" spans="2:3">
      <c r="B153"/>
      <c r="C153"/>
    </row>
    <row r="154" spans="2:3">
      <c r="B154"/>
      <c r="C154"/>
    </row>
    <row r="155" spans="2:3">
      <c r="B155"/>
      <c r="C155"/>
    </row>
    <row r="156" spans="2:3">
      <c r="B156"/>
      <c r="C156"/>
    </row>
    <row r="157" spans="2:3">
      <c r="B157"/>
      <c r="C157"/>
    </row>
    <row r="158" spans="2:3">
      <c r="B158"/>
      <c r="C158"/>
    </row>
    <row r="159" spans="2:3">
      <c r="B159"/>
      <c r="C159"/>
    </row>
    <row r="160" spans="2:3">
      <c r="B160"/>
      <c r="C160"/>
    </row>
    <row r="161" spans="2:3">
      <c r="B161"/>
      <c r="C161"/>
    </row>
    <row r="162" spans="2:3">
      <c r="B162"/>
      <c r="C162"/>
    </row>
    <row r="163" spans="2:3">
      <c r="B163"/>
      <c r="C163"/>
    </row>
    <row r="164" spans="2:3">
      <c r="B164"/>
      <c r="C164"/>
    </row>
    <row r="165" spans="2:3">
      <c r="B165"/>
      <c r="C165"/>
    </row>
    <row r="166" spans="2:3">
      <c r="B166"/>
      <c r="C166"/>
    </row>
    <row r="167" spans="2:3">
      <c r="B167"/>
      <c r="C167"/>
    </row>
    <row r="168" spans="2:3">
      <c r="B168"/>
      <c r="C168"/>
    </row>
    <row r="169" spans="2:3">
      <c r="B169"/>
      <c r="C169"/>
    </row>
    <row r="170" spans="2:3">
      <c r="B170"/>
      <c r="C170"/>
    </row>
    <row r="171" spans="2:3">
      <c r="B171"/>
      <c r="C171"/>
    </row>
    <row r="172" spans="2:3">
      <c r="B172"/>
      <c r="C172"/>
    </row>
    <row r="173" spans="2:3">
      <c r="B173"/>
      <c r="C173"/>
    </row>
    <row r="174" spans="2:3">
      <c r="B174"/>
      <c r="C174"/>
    </row>
    <row r="175" spans="2:3">
      <c r="B175"/>
      <c r="C175"/>
    </row>
    <row r="176" spans="2:3">
      <c r="B176"/>
      <c r="C176"/>
    </row>
    <row r="177" spans="2:3">
      <c r="B177"/>
      <c r="C177"/>
    </row>
    <row r="178" spans="2:3">
      <c r="B178"/>
      <c r="C178"/>
    </row>
    <row r="179" spans="2:3">
      <c r="B179"/>
      <c r="C179"/>
    </row>
    <row r="180" spans="2:3">
      <c r="B180"/>
      <c r="C180"/>
    </row>
    <row r="181" spans="2:3">
      <c r="B181"/>
      <c r="C181"/>
    </row>
    <row r="182" spans="2:3">
      <c r="B182"/>
      <c r="C182"/>
    </row>
    <row r="183" spans="2:3">
      <c r="B183"/>
      <c r="C183"/>
    </row>
    <row r="184" spans="2:3">
      <c r="B184"/>
      <c r="C184"/>
    </row>
    <row r="185" spans="2:3">
      <c r="B185"/>
      <c r="C185"/>
    </row>
    <row r="186" spans="2:3">
      <c r="B186"/>
      <c r="C186"/>
    </row>
    <row r="187" spans="2:3">
      <c r="B187"/>
      <c r="C187"/>
    </row>
    <row r="188" spans="2:3">
      <c r="B188"/>
      <c r="C188"/>
    </row>
    <row r="189" spans="2:3">
      <c r="B189"/>
      <c r="C189"/>
    </row>
    <row r="190" spans="2:3">
      <c r="B190"/>
      <c r="C190"/>
    </row>
    <row r="191" spans="2:3">
      <c r="B191"/>
      <c r="C191"/>
    </row>
    <row r="192" spans="2:3">
      <c r="B192"/>
      <c r="C192"/>
    </row>
    <row r="193" spans="2:3">
      <c r="B193"/>
      <c r="C193"/>
    </row>
    <row r="194" spans="2:3">
      <c r="B194"/>
      <c r="C194"/>
    </row>
    <row r="195" spans="2:3">
      <c r="B195"/>
      <c r="C195"/>
    </row>
    <row r="196" spans="2:3">
      <c r="B196"/>
      <c r="C196"/>
    </row>
    <row r="197" spans="2:3">
      <c r="B197"/>
      <c r="C197"/>
    </row>
    <row r="198" spans="2:3">
      <c r="B198"/>
      <c r="C198"/>
    </row>
    <row r="199" spans="2:3">
      <c r="B199"/>
      <c r="C199"/>
    </row>
    <row r="200" spans="2:3">
      <c r="B200"/>
      <c r="C200"/>
    </row>
    <row r="201" spans="2:3">
      <c r="B201"/>
      <c r="C201"/>
    </row>
    <row r="202" spans="2:3">
      <c r="B202"/>
      <c r="C202"/>
    </row>
    <row r="203" spans="2:3">
      <c r="B203"/>
      <c r="C203"/>
    </row>
    <row r="204" spans="2:3">
      <c r="B204"/>
      <c r="C204"/>
    </row>
    <row r="205" spans="2:3">
      <c r="B205"/>
      <c r="C205"/>
    </row>
    <row r="206" spans="2:3">
      <c r="B206"/>
      <c r="C206"/>
    </row>
    <row r="207" spans="2:3">
      <c r="B207"/>
      <c r="C207"/>
    </row>
    <row r="208" spans="2:3">
      <c r="B208"/>
      <c r="C208"/>
    </row>
    <row r="209" spans="2:3">
      <c r="B209"/>
      <c r="C209"/>
    </row>
    <row r="210" spans="2:3">
      <c r="B210"/>
      <c r="C210"/>
    </row>
    <row r="211" spans="2:3">
      <c r="B211"/>
      <c r="C211"/>
    </row>
    <row r="212" spans="2:3">
      <c r="B212"/>
      <c r="C212"/>
    </row>
    <row r="213" spans="2:3">
      <c r="B213"/>
      <c r="C213"/>
    </row>
    <row r="214" spans="2:3">
      <c r="B214"/>
      <c r="C214"/>
    </row>
    <row r="215" spans="2:3">
      <c r="B215"/>
      <c r="C215"/>
    </row>
    <row r="216" spans="2:3">
      <c r="B216"/>
      <c r="C216"/>
    </row>
    <row r="217" spans="2:3">
      <c r="B217"/>
      <c r="C217"/>
    </row>
    <row r="218" spans="2:3">
      <c r="B218"/>
      <c r="C218"/>
    </row>
    <row r="219" spans="2:3">
      <c r="B219"/>
      <c r="C219"/>
    </row>
    <row r="220" spans="2:3">
      <c r="B220"/>
      <c r="C220"/>
    </row>
    <row r="221" spans="2:3">
      <c r="B221"/>
      <c r="C221"/>
    </row>
    <row r="222" spans="2:3">
      <c r="B222"/>
      <c r="C222"/>
    </row>
    <row r="223" spans="2:3">
      <c r="B223"/>
      <c r="C223"/>
    </row>
    <row r="224" spans="2:3">
      <c r="B224"/>
      <c r="C224"/>
    </row>
    <row r="225" spans="2:3">
      <c r="B225"/>
      <c r="C225"/>
    </row>
    <row r="226" spans="2:3">
      <c r="B226"/>
      <c r="C226"/>
    </row>
    <row r="227" spans="2:3">
      <c r="B227"/>
      <c r="C227"/>
    </row>
    <row r="228" spans="2:3">
      <c r="B228"/>
      <c r="C228"/>
    </row>
    <row r="229" spans="2:3">
      <c r="B229"/>
      <c r="C229"/>
    </row>
    <row r="230" spans="2:3">
      <c r="B230"/>
      <c r="C230"/>
    </row>
    <row r="231" spans="2:3">
      <c r="B231"/>
      <c r="C231"/>
    </row>
    <row r="232" spans="2:3">
      <c r="B232"/>
      <c r="C232"/>
    </row>
    <row r="233" spans="2:3">
      <c r="B233"/>
      <c r="C233"/>
    </row>
    <row r="234" spans="2:3">
      <c r="B234"/>
      <c r="C234"/>
    </row>
    <row r="235" spans="2:3">
      <c r="B235"/>
      <c r="C235"/>
    </row>
    <row r="236" spans="2:3">
      <c r="B236"/>
      <c r="C236"/>
    </row>
    <row r="237" spans="2:3">
      <c r="B237"/>
      <c r="C237"/>
    </row>
    <row r="238" spans="2:3">
      <c r="B238"/>
      <c r="C238"/>
    </row>
    <row r="239" spans="2:3">
      <c r="B239"/>
      <c r="C239"/>
    </row>
    <row r="240" spans="2:3">
      <c r="B240"/>
      <c r="C240"/>
    </row>
    <row r="241" spans="2:3">
      <c r="B241"/>
      <c r="C241"/>
    </row>
    <row r="242" spans="2:3">
      <c r="B242"/>
      <c r="C242"/>
    </row>
    <row r="243" spans="2:3">
      <c r="B243"/>
      <c r="C243"/>
    </row>
    <row r="244" spans="2:3">
      <c r="B244"/>
      <c r="C244"/>
    </row>
    <row r="245" spans="2:3">
      <c r="B245"/>
      <c r="C245"/>
    </row>
    <row r="246" spans="2:3">
      <c r="B246"/>
      <c r="C246"/>
    </row>
    <row r="247" spans="2:3">
      <c r="B247"/>
      <c r="C247"/>
    </row>
    <row r="248" spans="2:3">
      <c r="B248"/>
      <c r="C248"/>
    </row>
    <row r="249" spans="2:3">
      <c r="B249"/>
      <c r="C249"/>
    </row>
    <row r="250" spans="2:3">
      <c r="B250"/>
      <c r="C250"/>
    </row>
    <row r="251" spans="2:3">
      <c r="B251"/>
      <c r="C251"/>
    </row>
    <row r="252" spans="2:3">
      <c r="B252"/>
      <c r="C252"/>
    </row>
    <row r="253" spans="2:3">
      <c r="B253"/>
      <c r="C253"/>
    </row>
    <row r="254" spans="2:3">
      <c r="B254"/>
      <c r="C254"/>
    </row>
    <row r="255" spans="2:3">
      <c r="B255"/>
      <c r="C255"/>
    </row>
    <row r="256" spans="2:3">
      <c r="B256"/>
      <c r="C256"/>
    </row>
    <row r="257" spans="2:3">
      <c r="B257"/>
      <c r="C257"/>
    </row>
    <row r="258" spans="2:3">
      <c r="B258"/>
      <c r="C258"/>
    </row>
    <row r="259" spans="2:3">
      <c r="B259"/>
      <c r="C259"/>
    </row>
    <row r="260" spans="2:3">
      <c r="B260"/>
      <c r="C260"/>
    </row>
    <row r="261" spans="2:3">
      <c r="B261"/>
      <c r="C261"/>
    </row>
    <row r="262" spans="2:3">
      <c r="B262"/>
      <c r="C262"/>
    </row>
    <row r="263" spans="2:3">
      <c r="B263"/>
      <c r="C263"/>
    </row>
    <row r="264" spans="2:3">
      <c r="B264"/>
      <c r="C264"/>
    </row>
    <row r="265" spans="2:3">
      <c r="B265"/>
      <c r="C265"/>
    </row>
    <row r="266" spans="2:3">
      <c r="B266"/>
      <c r="C266"/>
    </row>
    <row r="267" spans="2:3">
      <c r="B267"/>
      <c r="C267"/>
    </row>
    <row r="268" spans="2:3">
      <c r="B268"/>
      <c r="C268"/>
    </row>
    <row r="269" spans="2:3">
      <c r="B269"/>
      <c r="C269"/>
    </row>
    <row r="270" spans="2:3">
      <c r="B270"/>
      <c r="C270"/>
    </row>
    <row r="271" spans="2:3">
      <c r="B271"/>
      <c r="C271"/>
    </row>
    <row r="272" spans="2:3">
      <c r="B272"/>
      <c r="C272"/>
    </row>
    <row r="273" spans="2:3">
      <c r="B273"/>
      <c r="C273"/>
    </row>
    <row r="274" spans="2:3">
      <c r="B274"/>
      <c r="C274"/>
    </row>
    <row r="275" spans="2:3">
      <c r="B275"/>
      <c r="C275"/>
    </row>
    <row r="276" spans="2:3">
      <c r="B276"/>
      <c r="C276"/>
    </row>
    <row r="277" spans="2:3">
      <c r="B277"/>
      <c r="C277"/>
    </row>
    <row r="278" spans="2:3">
      <c r="B278"/>
      <c r="C278"/>
    </row>
    <row r="279" spans="2:3">
      <c r="B279"/>
      <c r="C279"/>
    </row>
    <row r="280" spans="2:3">
      <c r="B280"/>
      <c r="C280"/>
    </row>
    <row r="281" spans="2:3">
      <c r="B281"/>
      <c r="C281"/>
    </row>
    <row r="282" spans="2:3">
      <c r="B282"/>
      <c r="C282"/>
    </row>
    <row r="283" spans="2:3">
      <c r="B283"/>
      <c r="C283"/>
    </row>
    <row r="284" spans="2:3">
      <c r="B284"/>
      <c r="C284"/>
    </row>
    <row r="285" spans="2:3">
      <c r="B285"/>
      <c r="C285"/>
    </row>
    <row r="286" spans="2:3">
      <c r="B286"/>
      <c r="C286"/>
    </row>
    <row r="287" spans="2:3">
      <c r="B287"/>
      <c r="C287"/>
    </row>
    <row r="288" spans="2:3">
      <c r="B288"/>
      <c r="C288"/>
    </row>
    <row r="289" spans="2:3">
      <c r="B289"/>
      <c r="C289"/>
    </row>
    <row r="290" spans="2:3">
      <c r="B290"/>
      <c r="C290"/>
    </row>
    <row r="291" spans="2:3">
      <c r="B291"/>
      <c r="C291"/>
    </row>
    <row r="292" spans="2:3">
      <c r="B292"/>
      <c r="C292"/>
    </row>
    <row r="293" spans="2:3">
      <c r="B293"/>
      <c r="C293"/>
    </row>
    <row r="294" spans="2:3">
      <c r="B294"/>
      <c r="C294"/>
    </row>
    <row r="295" spans="2:3">
      <c r="B295"/>
      <c r="C295"/>
    </row>
    <row r="296" spans="2:3">
      <c r="B296"/>
      <c r="C296"/>
    </row>
    <row r="297" spans="2:3">
      <c r="B297"/>
      <c r="C297"/>
    </row>
    <row r="298" spans="2:3">
      <c r="B298"/>
      <c r="C298"/>
    </row>
    <row r="299" spans="2:3">
      <c r="B299"/>
      <c r="C299"/>
    </row>
    <row r="300" spans="2:3">
      <c r="B300"/>
      <c r="C300"/>
    </row>
    <row r="301" spans="2:3">
      <c r="B301"/>
      <c r="C301"/>
    </row>
    <row r="302" spans="2:3">
      <c r="B302"/>
      <c r="C302"/>
    </row>
    <row r="303" spans="2:3">
      <c r="B303"/>
      <c r="C303"/>
    </row>
    <row r="304" spans="2:3">
      <c r="B304"/>
      <c r="C304"/>
    </row>
    <row r="305" spans="2:3">
      <c r="B305"/>
      <c r="C305"/>
    </row>
    <row r="306" spans="2:3">
      <c r="B306"/>
      <c r="C306"/>
    </row>
    <row r="307" spans="2:3">
      <c r="B307"/>
      <c r="C307"/>
    </row>
    <row r="308" spans="2:3">
      <c r="B308"/>
      <c r="C308"/>
    </row>
    <row r="309" spans="2:3">
      <c r="B309"/>
      <c r="C309"/>
    </row>
    <row r="310" spans="2:3">
      <c r="B310"/>
      <c r="C310"/>
    </row>
    <row r="311" spans="2:3">
      <c r="B311"/>
      <c r="C311"/>
    </row>
    <row r="312" spans="2:3">
      <c r="B312"/>
      <c r="C312"/>
    </row>
    <row r="313" spans="2:3">
      <c r="B313"/>
      <c r="C313"/>
    </row>
    <row r="314" spans="2:3">
      <c r="B314"/>
      <c r="C314"/>
    </row>
    <row r="315" spans="2:3">
      <c r="B315"/>
      <c r="C315"/>
    </row>
    <row r="316" spans="2:3">
      <c r="B316"/>
      <c r="C316"/>
    </row>
    <row r="317" spans="2:3">
      <c r="B317"/>
      <c r="C317"/>
    </row>
    <row r="318" spans="2:3">
      <c r="B318"/>
      <c r="C318"/>
    </row>
    <row r="319" spans="2:3">
      <c r="B319"/>
      <c r="C319"/>
    </row>
    <row r="320" spans="2:3">
      <c r="B320"/>
      <c r="C320"/>
    </row>
    <row r="321" spans="2:3">
      <c r="B321"/>
      <c r="C321"/>
    </row>
    <row r="322" spans="2:3">
      <c r="B322"/>
      <c r="C322"/>
    </row>
    <row r="323" spans="2:3">
      <c r="B323"/>
      <c r="C323"/>
    </row>
    <row r="324" spans="2:3">
      <c r="B324"/>
      <c r="C324"/>
    </row>
    <row r="325" spans="2:3">
      <c r="B325"/>
      <c r="C325"/>
    </row>
    <row r="326" spans="2:3">
      <c r="B326"/>
      <c r="C326"/>
    </row>
    <row r="327" spans="2:3">
      <c r="B327"/>
      <c r="C327"/>
    </row>
    <row r="328" spans="2:3">
      <c r="B328"/>
      <c r="C328"/>
    </row>
    <row r="329" spans="2:3">
      <c r="B329"/>
      <c r="C329"/>
    </row>
    <row r="330" spans="2:3">
      <c r="B330"/>
      <c r="C330"/>
    </row>
    <row r="331" spans="2:3">
      <c r="B331"/>
      <c r="C331"/>
    </row>
    <row r="332" spans="2:3">
      <c r="B332"/>
      <c r="C332"/>
    </row>
    <row r="333" spans="2:3">
      <c r="B333"/>
      <c r="C333"/>
    </row>
    <row r="334" spans="2:3">
      <c r="B334"/>
      <c r="C334"/>
    </row>
    <row r="335" spans="2:3">
      <c r="B335"/>
      <c r="C335"/>
    </row>
    <row r="336" spans="2:3">
      <c r="B336"/>
      <c r="C336"/>
    </row>
    <row r="337" spans="2:3">
      <c r="B337"/>
      <c r="C337"/>
    </row>
    <row r="338" spans="2:3">
      <c r="B338"/>
      <c r="C338"/>
    </row>
    <row r="339" spans="2:3">
      <c r="B339"/>
      <c r="C339"/>
    </row>
    <row r="340" spans="2:3">
      <c r="B340"/>
      <c r="C340"/>
    </row>
    <row r="341" spans="2:3">
      <c r="B341"/>
      <c r="C341"/>
    </row>
    <row r="342" spans="2:3">
      <c r="B342"/>
      <c r="C342"/>
    </row>
    <row r="343" spans="2:3">
      <c r="B343"/>
      <c r="C343"/>
    </row>
    <row r="344" spans="2:3">
      <c r="B344"/>
      <c r="C344"/>
    </row>
    <row r="345" spans="2:3">
      <c r="B345"/>
      <c r="C345"/>
    </row>
    <row r="346" spans="2:3">
      <c r="B346"/>
      <c r="C346"/>
    </row>
    <row r="347" spans="2:3">
      <c r="B347"/>
      <c r="C347"/>
    </row>
    <row r="348" spans="2:3">
      <c r="B348"/>
      <c r="C348"/>
    </row>
    <row r="349" spans="2:3">
      <c r="B349"/>
      <c r="C349"/>
    </row>
    <row r="350" spans="2:3">
      <c r="B350"/>
      <c r="C350"/>
    </row>
    <row r="351" spans="2:3">
      <c r="B351"/>
      <c r="C351"/>
    </row>
    <row r="352" spans="2:3">
      <c r="B352"/>
      <c r="C352"/>
    </row>
    <row r="353" spans="2:3">
      <c r="B353"/>
      <c r="C353"/>
    </row>
    <row r="354" spans="2:3">
      <c r="B354"/>
      <c r="C354"/>
    </row>
    <row r="355" spans="2:3">
      <c r="B355"/>
      <c r="C355"/>
    </row>
    <row r="356" spans="2:3">
      <c r="B356"/>
      <c r="C356"/>
    </row>
    <row r="357" spans="2:3">
      <c r="B357"/>
      <c r="C357"/>
    </row>
    <row r="358" spans="2:3">
      <c r="B358"/>
      <c r="C358"/>
    </row>
    <row r="359" spans="2:3">
      <c r="B359"/>
      <c r="C359"/>
    </row>
    <row r="360" spans="2:3">
      <c r="B360"/>
      <c r="C360"/>
    </row>
    <row r="361" spans="2:3">
      <c r="B361"/>
      <c r="C361"/>
    </row>
    <row r="362" spans="2:3">
      <c r="B362"/>
      <c r="C362"/>
    </row>
    <row r="363" spans="2:3">
      <c r="B363"/>
      <c r="C363"/>
    </row>
    <row r="364" spans="2:3">
      <c r="B364"/>
      <c r="C364"/>
    </row>
    <row r="365" spans="2:3">
      <c r="B365"/>
      <c r="C365"/>
    </row>
    <row r="366" spans="2:3">
      <c r="B366"/>
      <c r="C366"/>
    </row>
    <row r="367" spans="2:3">
      <c r="B367"/>
      <c r="C367"/>
    </row>
    <row r="368" spans="2:3">
      <c r="B368"/>
      <c r="C368"/>
    </row>
    <row r="369" spans="2:3">
      <c r="B369"/>
      <c r="C369"/>
    </row>
    <row r="370" spans="2:3">
      <c r="B370"/>
      <c r="C370"/>
    </row>
    <row r="371" spans="2:3">
      <c r="B371"/>
      <c r="C371"/>
    </row>
    <row r="372" spans="2:3">
      <c r="B372"/>
      <c r="C372"/>
    </row>
    <row r="373" spans="2:3">
      <c r="B373"/>
      <c r="C373"/>
    </row>
    <row r="374" spans="2:3">
      <c r="B374"/>
      <c r="C374"/>
    </row>
    <row r="375" spans="2:3">
      <c r="B375"/>
      <c r="C375"/>
    </row>
    <row r="376" spans="2:3">
      <c r="B376"/>
      <c r="C376"/>
    </row>
    <row r="377" spans="2:3">
      <c r="B377"/>
      <c r="C377"/>
    </row>
    <row r="378" spans="2:3">
      <c r="B378"/>
      <c r="C378"/>
    </row>
    <row r="379" spans="2:3">
      <c r="B379"/>
      <c r="C379"/>
    </row>
    <row r="380" spans="2:3">
      <c r="B380"/>
      <c r="C380"/>
    </row>
    <row r="381" spans="2:3">
      <c r="B381"/>
      <c r="C381"/>
    </row>
    <row r="382" spans="2:3">
      <c r="B382"/>
      <c r="C382"/>
    </row>
    <row r="383" spans="2:3">
      <c r="B383"/>
      <c r="C383"/>
    </row>
    <row r="384" spans="2:3">
      <c r="B384"/>
      <c r="C384"/>
    </row>
    <row r="385" spans="2:3">
      <c r="B385"/>
      <c r="C385"/>
    </row>
    <row r="386" spans="2:3">
      <c r="B386"/>
      <c r="C386"/>
    </row>
    <row r="387" spans="2:3">
      <c r="B387"/>
      <c r="C387"/>
    </row>
    <row r="388" spans="2:3">
      <c r="B388"/>
      <c r="C388"/>
    </row>
    <row r="389" spans="2:3">
      <c r="B389"/>
      <c r="C389"/>
    </row>
    <row r="390" spans="2:3">
      <c r="B390"/>
      <c r="C390"/>
    </row>
    <row r="391" spans="2:3">
      <c r="B391"/>
      <c r="C391"/>
    </row>
    <row r="392" spans="2:3">
      <c r="B392"/>
      <c r="C392"/>
    </row>
    <row r="393" spans="2:3">
      <c r="B393"/>
      <c r="C393"/>
    </row>
    <row r="394" spans="2:3">
      <c r="B394"/>
      <c r="C394"/>
    </row>
    <row r="395" spans="2:3">
      <c r="B395"/>
      <c r="C395"/>
    </row>
    <row r="396" spans="2:3">
      <c r="B396"/>
      <c r="C396"/>
    </row>
    <row r="397" spans="2:3">
      <c r="B397"/>
      <c r="C397"/>
    </row>
    <row r="398" spans="2:3">
      <c r="B398"/>
      <c r="C398"/>
    </row>
    <row r="399" spans="2:3">
      <c r="B399"/>
      <c r="C399"/>
    </row>
    <row r="400" spans="2:3">
      <c r="B400"/>
      <c r="C400"/>
    </row>
    <row r="401" spans="2:3">
      <c r="B401"/>
      <c r="C401"/>
    </row>
    <row r="402" spans="2:3">
      <c r="B402"/>
      <c r="C402"/>
    </row>
    <row r="403" spans="2:3">
      <c r="B403"/>
      <c r="C403"/>
    </row>
    <row r="404" spans="2:3">
      <c r="B404"/>
      <c r="C404"/>
    </row>
    <row r="405" spans="2:3">
      <c r="B405"/>
      <c r="C405"/>
    </row>
    <row r="406" spans="2:3">
      <c r="B406"/>
      <c r="C406"/>
    </row>
    <row r="407" spans="2:3">
      <c r="B407"/>
      <c r="C407"/>
    </row>
    <row r="408" spans="2:3">
      <c r="B408"/>
      <c r="C408"/>
    </row>
    <row r="409" spans="2:3">
      <c r="B409"/>
      <c r="C409"/>
    </row>
    <row r="410" spans="2:3">
      <c r="B410"/>
      <c r="C410"/>
    </row>
    <row r="411" spans="2:3">
      <c r="B411"/>
      <c r="C411"/>
    </row>
    <row r="412" spans="2:3">
      <c r="B412"/>
      <c r="C412"/>
    </row>
    <row r="413" spans="2:3">
      <c r="B413"/>
      <c r="C413"/>
    </row>
    <row r="414" spans="2:3">
      <c r="B414"/>
      <c r="C414"/>
    </row>
    <row r="415" spans="2:3">
      <c r="B415"/>
      <c r="C415"/>
    </row>
    <row r="416" spans="2:3">
      <c r="B416"/>
      <c r="C416"/>
    </row>
    <row r="417" spans="2:3">
      <c r="B417"/>
      <c r="C417"/>
    </row>
    <row r="418" spans="2:3">
      <c r="B418"/>
      <c r="C418"/>
    </row>
    <row r="419" spans="2:3">
      <c r="B419"/>
      <c r="C419"/>
    </row>
    <row r="420" spans="2:3">
      <c r="B420"/>
      <c r="C420"/>
    </row>
    <row r="421" spans="2:3">
      <c r="B421"/>
      <c r="C421"/>
    </row>
    <row r="422" spans="2:3">
      <c r="B422"/>
      <c r="C422"/>
    </row>
    <row r="423" spans="2:3">
      <c r="B423"/>
      <c r="C423"/>
    </row>
    <row r="424" spans="2:3">
      <c r="B424"/>
      <c r="C424"/>
    </row>
    <row r="425" spans="2:3">
      <c r="B425"/>
      <c r="C425"/>
    </row>
    <row r="426" spans="2:3">
      <c r="B426"/>
      <c r="C426"/>
    </row>
  </sheetData>
  <sortState xmlns:xlrd2="http://schemas.microsoft.com/office/spreadsheetml/2017/richdata2" ref="A10:AK40">
    <sortCondition ref="A10"/>
  </sortState>
  <mergeCells count="63">
    <mergeCell ref="B1:C4"/>
    <mergeCell ref="D1:AI2"/>
    <mergeCell ref="AJ1:AK1"/>
    <mergeCell ref="AJ2:AK2"/>
    <mergeCell ref="D3:AI4"/>
    <mergeCell ref="AJ3:AK3"/>
    <mergeCell ref="AJ4:AK4"/>
    <mergeCell ref="S5:S8"/>
    <mergeCell ref="K6:K8"/>
    <mergeCell ref="L6:L8"/>
    <mergeCell ref="M6:N6"/>
    <mergeCell ref="O6:P6"/>
    <mergeCell ref="Q6:R6"/>
    <mergeCell ref="P7:P8"/>
    <mergeCell ref="N7:N8"/>
    <mergeCell ref="O7:O8"/>
    <mergeCell ref="W6:W8"/>
    <mergeCell ref="X6:X8"/>
    <mergeCell ref="Y6:Y8"/>
    <mergeCell ref="Z6:Z8"/>
    <mergeCell ref="T5:T8"/>
    <mergeCell ref="U5:U8"/>
    <mergeCell ref="V5:V8"/>
    <mergeCell ref="W5:AD5"/>
    <mergeCell ref="AB6:AD6"/>
    <mergeCell ref="AB7:AB8"/>
    <mergeCell ref="AC7:AC8"/>
    <mergeCell ref="AD7:AD8"/>
    <mergeCell ref="J6:J8"/>
    <mergeCell ref="D5:F5"/>
    <mergeCell ref="D41:F41"/>
    <mergeCell ref="M7:M8"/>
    <mergeCell ref="G5:L5"/>
    <mergeCell ref="M5:R5"/>
    <mergeCell ref="D6:D8"/>
    <mergeCell ref="E6:E8"/>
    <mergeCell ref="F6:F8"/>
    <mergeCell ref="G6:G8"/>
    <mergeCell ref="H6:H8"/>
    <mergeCell ref="AE7:AE8"/>
    <mergeCell ref="AF7:AF8"/>
    <mergeCell ref="AG7:AG8"/>
    <mergeCell ref="AH7:AH8"/>
    <mergeCell ref="B9:AK9"/>
    <mergeCell ref="Q7:Q8"/>
    <mergeCell ref="R7:R8"/>
    <mergeCell ref="AA6:AA8"/>
    <mergeCell ref="AI5:AI8"/>
    <mergeCell ref="AJ5:AJ8"/>
    <mergeCell ref="AK5:AK8"/>
    <mergeCell ref="AE5:AF6"/>
    <mergeCell ref="AG5:AH6"/>
    <mergeCell ref="B5:B8"/>
    <mergeCell ref="C5:C8"/>
    <mergeCell ref="I6:I8"/>
    <mergeCell ref="D48:E48"/>
    <mergeCell ref="D49:E49"/>
    <mergeCell ref="D42:E42"/>
    <mergeCell ref="D43:E43"/>
    <mergeCell ref="D44:E44"/>
    <mergeCell ref="D45:E45"/>
    <mergeCell ref="D46:E46"/>
    <mergeCell ref="D47:E47"/>
  </mergeCells>
  <hyperlinks>
    <hyperlink ref="E11" r:id="rId1" xr:uid="{00000000-0004-0000-0200-000000000000}"/>
    <hyperlink ref="E12" r:id="rId2" xr:uid="{00000000-0004-0000-0200-000001000000}"/>
    <hyperlink ref="E13" r:id="rId3" xr:uid="{00000000-0004-0000-0200-000002000000}"/>
    <hyperlink ref="E14" r:id="rId4" xr:uid="{00000000-0004-0000-0200-000003000000}"/>
    <hyperlink ref="E15" r:id="rId5" display="jaipeza@hotmail.com  " xr:uid="{00000000-0004-0000-0200-000004000000}"/>
    <hyperlink ref="E19" r:id="rId6" xr:uid="{00000000-0004-0000-0200-000005000000}"/>
    <hyperlink ref="AI17" r:id="rId7" tooltip="Ver informacion del radicado" display="http://192.168.1.19:81/orfeo/verradicado.php?verrad=20231200027751&amp;PHPSESSID=20231200027751VC&amp;adodb_next_page=1&amp;depeBuscada=&amp;filtroSelect=&amp;tpAnulacion=&amp;carpeta=4&amp;tipo_carp=" xr:uid="{00000000-0004-0000-0200-000006000000}"/>
    <hyperlink ref="E21" r:id="rId8" xr:uid="{00000000-0004-0000-0200-000007000000}"/>
    <hyperlink ref="E24" r:id="rId9" xr:uid="{00000000-0004-0000-0200-000008000000}"/>
  </hyperlinks>
  <printOptions horizontalCentered="1"/>
  <pageMargins left="0.23622047244094491" right="0.23622047244094491" top="0.74803149606299213" bottom="0.74803149606299213" header="0.31496062992125984" footer="0.31496062992125984"/>
  <pageSetup scale="22" fitToHeight="0" orientation="landscape"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6:G60"/>
  <sheetViews>
    <sheetView zoomScale="85" zoomScaleNormal="85" workbookViewId="0">
      <selection activeCell="E20" sqref="E20"/>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9" t="s">
        <v>52</v>
      </c>
      <c r="E7" s="10" t="s">
        <v>53</v>
      </c>
      <c r="F7" s="10" t="s">
        <v>54</v>
      </c>
    </row>
    <row r="8" spans="4:6" ht="15" thickBot="1">
      <c r="D8" s="11" t="s">
        <v>26</v>
      </c>
      <c r="E8" s="12">
        <v>24</v>
      </c>
      <c r="F8" s="13">
        <f>E8/E11</f>
        <v>0.8</v>
      </c>
    </row>
    <row r="9" spans="4:6" ht="15" thickBot="1">
      <c r="D9" s="11" t="s">
        <v>24</v>
      </c>
      <c r="E9" s="12">
        <v>6</v>
      </c>
      <c r="F9" s="13">
        <f>E9/E11</f>
        <v>0.2</v>
      </c>
    </row>
    <row r="10" spans="4:6" ht="15" thickBot="1">
      <c r="D10" s="11" t="s">
        <v>55</v>
      </c>
      <c r="E10" s="12">
        <v>0</v>
      </c>
      <c r="F10" s="13">
        <f>E10/E11</f>
        <v>0</v>
      </c>
    </row>
    <row r="11" spans="4:6" ht="15" thickBot="1">
      <c r="D11" s="11" t="s">
        <v>56</v>
      </c>
      <c r="E11" s="12">
        <f>SUM(E8:E10)</f>
        <v>30</v>
      </c>
      <c r="F11" s="14">
        <f>SUM(F8:F10)</f>
        <v>1</v>
      </c>
    </row>
    <row r="16" spans="4:6" ht="15" thickBot="1"/>
    <row r="17" spans="4:6" ht="15" thickBot="1">
      <c r="D17" s="15" t="s">
        <v>57</v>
      </c>
      <c r="E17" s="16" t="s">
        <v>53</v>
      </c>
      <c r="F17" s="16" t="s">
        <v>54</v>
      </c>
    </row>
    <row r="18" spans="4:6" ht="15" thickBot="1">
      <c r="D18" s="11" t="s">
        <v>59</v>
      </c>
      <c r="E18" s="12">
        <v>20</v>
      </c>
      <c r="F18" s="13">
        <f>E18/E20</f>
        <v>0.66666666666666663</v>
      </c>
    </row>
    <row r="19" spans="4:6" ht="15" thickBot="1">
      <c r="D19" s="11" t="s">
        <v>60</v>
      </c>
      <c r="E19" s="12">
        <v>10</v>
      </c>
      <c r="F19" s="13">
        <f>E19/E20</f>
        <v>0.33333333333333331</v>
      </c>
    </row>
    <row r="20" spans="4:6" ht="15" thickBot="1">
      <c r="D20" s="11" t="s">
        <v>56</v>
      </c>
      <c r="E20" s="12">
        <f>SUM(E18:E19)</f>
        <v>30</v>
      </c>
      <c r="F20" s="14">
        <v>1</v>
      </c>
    </row>
    <row r="21" spans="4:6">
      <c r="D21" s="198"/>
      <c r="E21" s="198"/>
      <c r="F21" s="198"/>
    </row>
    <row r="22" spans="4:6">
      <c r="D22" s="66"/>
      <c r="E22" s="66"/>
      <c r="F22" s="66"/>
    </row>
    <row r="23" spans="4:6">
      <c r="D23" s="67"/>
      <c r="E23" s="68"/>
      <c r="F23" s="69"/>
    </row>
    <row r="24" spans="4:6">
      <c r="D24" s="67"/>
      <c r="E24" s="68"/>
      <c r="F24" s="68"/>
    </row>
    <row r="25" spans="4:6">
      <c r="D25" s="68"/>
      <c r="E25" s="68"/>
      <c r="F25" s="69"/>
    </row>
    <row r="28" spans="4:6">
      <c r="D28" s="66"/>
      <c r="E28" s="66"/>
      <c r="F28" s="66"/>
    </row>
    <row r="29" spans="4:6">
      <c r="D29" s="70"/>
      <c r="E29" s="68"/>
      <c r="F29" s="71"/>
    </row>
    <row r="30" spans="4:6">
      <c r="D30" s="70"/>
      <c r="E30" s="68"/>
      <c r="F30" s="71"/>
    </row>
    <row r="31" spans="4:6">
      <c r="D31" s="70"/>
      <c r="E31" s="68"/>
      <c r="F31" s="71"/>
    </row>
    <row r="34" spans="4:7" ht="15" thickBot="1"/>
    <row r="35" spans="4:7" ht="15" thickBot="1">
      <c r="D35" s="18"/>
      <c r="E35" s="16"/>
      <c r="F35" s="16"/>
      <c r="G35" s="16"/>
    </row>
    <row r="36" spans="4:7" ht="51" customHeight="1" thickBot="1">
      <c r="D36" s="19"/>
      <c r="E36" s="20"/>
      <c r="F36" s="12"/>
      <c r="G36" s="13"/>
    </row>
    <row r="37" spans="4:7" ht="15" thickBot="1">
      <c r="D37" s="21"/>
      <c r="E37" s="20"/>
      <c r="F37" s="12"/>
      <c r="G37" s="13"/>
    </row>
    <row r="38" spans="4:7" ht="15" thickBot="1">
      <c r="D38" s="19"/>
      <c r="E38" s="20"/>
      <c r="F38" s="12"/>
      <c r="G38" s="13"/>
    </row>
    <row r="39" spans="4:7" ht="15" thickBot="1">
      <c r="D39" s="19"/>
      <c r="E39" s="20"/>
      <c r="F39" s="12"/>
      <c r="G39" s="13"/>
    </row>
    <row r="40" spans="4:7" ht="15" thickBot="1">
      <c r="D40" s="11"/>
      <c r="E40" s="22"/>
      <c r="F40" s="12"/>
      <c r="G40" s="14"/>
    </row>
    <row r="48" spans="4:7" ht="15" thickBot="1"/>
    <row r="49" spans="4:6" ht="15" thickBot="1">
      <c r="D49" s="9" t="s">
        <v>52</v>
      </c>
      <c r="E49" s="10" t="s">
        <v>53</v>
      </c>
      <c r="F49" s="10" t="s">
        <v>54</v>
      </c>
    </row>
    <row r="50" spans="4:6" ht="15" thickBot="1">
      <c r="D50" s="11" t="s">
        <v>26</v>
      </c>
      <c r="E50" s="12">
        <v>0</v>
      </c>
      <c r="F50" s="23">
        <f>E50/E53</f>
        <v>0</v>
      </c>
    </row>
    <row r="51" spans="4:6" ht="15" thickBot="1">
      <c r="D51" s="11" t="s">
        <v>24</v>
      </c>
      <c r="E51" s="12">
        <v>9</v>
      </c>
      <c r="F51" s="23">
        <f>E51/E53</f>
        <v>0.375</v>
      </c>
    </row>
    <row r="52" spans="4:6" ht="15" thickBot="1">
      <c r="D52" s="11" t="s">
        <v>55</v>
      </c>
      <c r="E52" s="12">
        <v>15</v>
      </c>
      <c r="F52" s="23">
        <f>E52/E53</f>
        <v>0.625</v>
      </c>
    </row>
    <row r="53" spans="4:6" ht="15" thickBot="1">
      <c r="D53" s="11" t="s">
        <v>56</v>
      </c>
      <c r="E53" s="12">
        <f>SUM(E50:E52)</f>
        <v>24</v>
      </c>
      <c r="F53" s="24">
        <f>SUM(F50:F52)</f>
        <v>1</v>
      </c>
    </row>
    <row r="56" spans="4:6" ht="15" thickBot="1"/>
    <row r="57" spans="4:6" ht="15" thickBot="1">
      <c r="D57" s="15" t="s">
        <v>57</v>
      </c>
      <c r="E57" s="16" t="s">
        <v>53</v>
      </c>
      <c r="F57" s="16" t="s">
        <v>54</v>
      </c>
    </row>
    <row r="58" spans="4:6" ht="15" thickBot="1">
      <c r="D58" s="11" t="s">
        <v>59</v>
      </c>
      <c r="E58" s="12">
        <v>0</v>
      </c>
      <c r="F58" s="17" t="e">
        <f>E58/E60</f>
        <v>#DIV/0!</v>
      </c>
    </row>
    <row r="59" spans="4:6" ht="15" thickBot="1">
      <c r="D59" s="11" t="s">
        <v>60</v>
      </c>
      <c r="E59" s="12">
        <v>0</v>
      </c>
      <c r="F59" s="17" t="e">
        <f>E59/E60</f>
        <v>#DIV/0!</v>
      </c>
    </row>
    <row r="60" spans="4:6" ht="15" thickBot="1">
      <c r="D60" s="11" t="s">
        <v>56</v>
      </c>
      <c r="E60" s="12">
        <v>0</v>
      </c>
      <c r="F60" s="17"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FESTIVOS</vt:lpstr>
      <vt:lpstr>Consolidado</vt:lpstr>
      <vt:lpstr>PET MARZO</vt:lpstr>
      <vt:lpstr>GRAFICOS (3)</vt:lpstr>
      <vt:lpstr>'PET MARZO'!Área_de_impresión</vt:lpstr>
      <vt:lpstr>'PET MARZO'!INSTALACION</vt:lpstr>
      <vt:lpstr>'PET MARZO'!PRESTACION</vt:lpstr>
      <vt:lpstr>'PET MARZO'!Títulos_a_imprimir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OSORIO</cp:lastModifiedBy>
  <dcterms:created xsi:type="dcterms:W3CDTF">2022-03-31T22:05:39Z</dcterms:created>
  <dcterms:modified xsi:type="dcterms:W3CDTF">2023-04-10T21:06:46Z</dcterms:modified>
</cp:coreProperties>
</file>